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230" windowHeight="57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Лист1!$3:$6</definedName>
    <definedName name="_xlnm.Print_Area" localSheetId="0">Лист1!$A$1:$N$166</definedName>
  </definedNames>
  <calcPr calcId="145621"/>
</workbook>
</file>

<file path=xl/calcChain.xml><?xml version="1.0" encoding="utf-8"?>
<calcChain xmlns="http://schemas.openxmlformats.org/spreadsheetml/2006/main">
  <c r="M144" i="1" l="1"/>
  <c r="M142" i="1"/>
  <c r="M141" i="1"/>
  <c r="M134" i="1"/>
  <c r="M135" i="1"/>
  <c r="M133" i="1" l="1"/>
  <c r="M122" i="1"/>
  <c r="K120" i="1"/>
  <c r="L120" i="1"/>
  <c r="M121" i="1"/>
  <c r="L7" i="1"/>
  <c r="M7" i="1"/>
  <c r="K7" i="1"/>
  <c r="M120" i="1" l="1"/>
  <c r="L72" i="1"/>
  <c r="K72" i="1"/>
  <c r="M37" i="1"/>
  <c r="M14" i="1" l="1"/>
  <c r="M47" i="1" l="1"/>
  <c r="M39" i="1"/>
  <c r="K146" i="1" l="1"/>
  <c r="M160" i="1"/>
  <c r="L163" i="1" l="1"/>
  <c r="K163" i="1"/>
  <c r="L146" i="1"/>
  <c r="M91" i="1"/>
  <c r="M92" i="1"/>
  <c r="M93" i="1"/>
  <c r="M94" i="1"/>
  <c r="M95" i="1"/>
  <c r="M97" i="1"/>
  <c r="M98" i="1"/>
  <c r="M99" i="1"/>
  <c r="M101" i="1"/>
  <c r="M102" i="1"/>
  <c r="M103" i="1"/>
  <c r="M104" i="1"/>
  <c r="M105" i="1"/>
  <c r="M107" i="1"/>
  <c r="M108" i="1"/>
  <c r="M109" i="1"/>
  <c r="M73" i="1"/>
  <c r="M74" i="1"/>
  <c r="M75" i="1"/>
  <c r="M76" i="1"/>
  <c r="M79" i="1"/>
  <c r="M80" i="1"/>
  <c r="M81" i="1"/>
  <c r="M82" i="1"/>
  <c r="M83" i="1"/>
  <c r="M84" i="1"/>
  <c r="M87" i="1"/>
  <c r="M88" i="1"/>
  <c r="M32" i="1"/>
  <c r="L12" i="1" l="1"/>
  <c r="K12" i="1"/>
  <c r="L155" i="1" l="1"/>
  <c r="K155" i="1"/>
  <c r="L52" i="1" l="1"/>
  <c r="K52" i="1"/>
  <c r="M67" i="1"/>
  <c r="M68" i="1"/>
  <c r="M59" i="1"/>
  <c r="M58" i="1"/>
  <c r="M66" i="1"/>
  <c r="L30" i="1" l="1"/>
  <c r="K30" i="1"/>
  <c r="M33" i="1"/>
  <c r="M13" i="1" l="1"/>
  <c r="M31" i="1" l="1"/>
  <c r="L159" i="1" l="1"/>
  <c r="K159" i="1"/>
  <c r="K145" i="1" s="1"/>
  <c r="L141" i="1"/>
  <c r="L129" i="1"/>
  <c r="K129" i="1"/>
  <c r="L125" i="1"/>
  <c r="K125" i="1"/>
  <c r="L145" i="1" l="1"/>
  <c r="M145" i="1" s="1"/>
  <c r="M159" i="1"/>
  <c r="L90" i="1" l="1"/>
  <c r="K90" i="1"/>
  <c r="M70" i="1"/>
  <c r="M69" i="1"/>
  <c r="M65" i="1"/>
  <c r="M64" i="1"/>
  <c r="M63" i="1"/>
  <c r="M61" i="1"/>
  <c r="M60" i="1"/>
  <c r="M57" i="1"/>
  <c r="M56" i="1"/>
  <c r="M55" i="1"/>
  <c r="M54" i="1"/>
  <c r="M50" i="1"/>
  <c r="M49" i="1"/>
  <c r="M41" i="1"/>
  <c r="M40" i="1"/>
  <c r="M36" i="1"/>
  <c r="M35" i="1"/>
  <c r="M28" i="1"/>
  <c r="M27" i="1"/>
  <c r="M72" i="1" l="1"/>
  <c r="L137" i="1"/>
  <c r="L38" i="1"/>
  <c r="K38" i="1"/>
  <c r="K26" i="1"/>
  <c r="L26" i="1"/>
  <c r="M12" i="1" l="1"/>
  <c r="L124" i="1"/>
  <c r="M90" i="1"/>
  <c r="M52" i="1"/>
  <c r="M38" i="1"/>
  <c r="M26" i="1"/>
  <c r="L112" i="1"/>
  <c r="K112" i="1"/>
  <c r="L48" i="1"/>
  <c r="K48" i="1"/>
  <c r="L34" i="1"/>
  <c r="K34" i="1"/>
  <c r="K141" i="1"/>
  <c r="K137" i="1"/>
  <c r="K124" i="1" l="1"/>
  <c r="M124" i="1" s="1"/>
  <c r="M30" i="1"/>
  <c r="M34" i="1"/>
  <c r="M48" i="1"/>
  <c r="L116" i="1"/>
  <c r="K116" i="1"/>
  <c r="K21" i="1" s="1"/>
  <c r="L21" i="1" l="1"/>
  <c r="M21" i="1" s="1"/>
</calcChain>
</file>

<file path=xl/sharedStrings.xml><?xml version="1.0" encoding="utf-8"?>
<sst xmlns="http://schemas.openxmlformats.org/spreadsheetml/2006/main" count="559" uniqueCount="146">
  <si>
    <t>II. Отчетная информация по реализации мероприятий, направленных на достижение показателей, содержащихся 
в указах Президента Российской Федерации</t>
  </si>
  <si>
    <t>№ п/п</t>
  </si>
  <si>
    <r>
      <t>Реквизиты документов, содержащих мероприятие</t>
    </r>
    <r>
      <rPr>
        <b/>
        <vertAlign val="superscript"/>
        <sz val="8.75"/>
        <rFont val="Times New Roman"/>
        <family val="1"/>
        <charset val="204"/>
      </rPr>
      <t xml:space="preserve"> 7</t>
    </r>
  </si>
  <si>
    <r>
      <t xml:space="preserve">Ожидаемый результат исполнения мероприятия </t>
    </r>
    <r>
      <rPr>
        <b/>
        <vertAlign val="superscript"/>
        <sz val="8.75"/>
        <rFont val="Times New Roman"/>
        <family val="1"/>
        <charset val="204"/>
      </rPr>
      <t>8</t>
    </r>
  </si>
  <si>
    <t>Дата 
исполнения мероприятия</t>
  </si>
  <si>
    <r>
      <t xml:space="preserve">Государственная программа Российской Федерации </t>
    </r>
    <r>
      <rPr>
        <b/>
        <vertAlign val="superscript"/>
        <sz val="8.75"/>
        <rFont val="Times New Roman"/>
        <family val="1"/>
        <charset val="204"/>
      </rPr>
      <t>11</t>
    </r>
  </si>
  <si>
    <r>
      <t>Отчетная дата (период) значения показателя (квартал)</t>
    </r>
    <r>
      <rPr>
        <b/>
        <vertAlign val="superscript"/>
        <sz val="8.75"/>
        <rFont val="Times New Roman"/>
        <family val="1"/>
        <charset val="204"/>
      </rPr>
      <t>12</t>
    </r>
  </si>
  <si>
    <t>Источник 
финансирования</t>
  </si>
  <si>
    <t>Финансирование, тыс. руб.</t>
  </si>
  <si>
    <r>
      <t>Примечание</t>
    </r>
    <r>
      <rPr>
        <b/>
        <vertAlign val="superscript"/>
        <sz val="8.75"/>
        <rFont val="Times New Roman"/>
        <family val="1"/>
        <charset val="204"/>
      </rPr>
      <t xml:space="preserve"> 21</t>
    </r>
  </si>
  <si>
    <r>
      <t>план</t>
    </r>
    <r>
      <rPr>
        <b/>
        <vertAlign val="superscript"/>
        <sz val="8.75"/>
        <rFont val="Times New Roman"/>
        <family val="1"/>
        <charset val="204"/>
      </rPr>
      <t xml:space="preserve"> 9</t>
    </r>
  </si>
  <si>
    <r>
      <t>факт</t>
    </r>
    <r>
      <rPr>
        <b/>
        <vertAlign val="superscript"/>
        <sz val="8.75"/>
        <rFont val="Times New Roman"/>
        <family val="1"/>
        <charset val="204"/>
      </rPr>
      <t xml:space="preserve"> 10</t>
    </r>
  </si>
  <si>
    <t>Код бюджетной классификации 
Российской Федерации</t>
  </si>
  <si>
    <t>Объем финансирования</t>
  </si>
  <si>
    <r>
      <t xml:space="preserve">Процент 
исполнения </t>
    </r>
    <r>
      <rPr>
        <b/>
        <vertAlign val="superscript"/>
        <sz val="8.75"/>
        <rFont val="Times New Roman"/>
        <family val="1"/>
        <charset val="204"/>
      </rPr>
      <t>20</t>
    </r>
  </si>
  <si>
    <r>
      <t xml:space="preserve">Рз </t>
    </r>
    <r>
      <rPr>
        <b/>
        <vertAlign val="superscript"/>
        <sz val="8.75"/>
        <rFont val="Times New Roman"/>
        <family val="1"/>
        <charset val="204"/>
      </rPr>
      <t>16</t>
    </r>
  </si>
  <si>
    <r>
      <t xml:space="preserve">Пр </t>
    </r>
    <r>
      <rPr>
        <b/>
        <vertAlign val="superscript"/>
        <sz val="8.75"/>
        <rFont val="Times New Roman"/>
        <family val="1"/>
        <charset val="204"/>
      </rPr>
      <t>17</t>
    </r>
  </si>
  <si>
    <r>
      <t xml:space="preserve">план </t>
    </r>
    <r>
      <rPr>
        <b/>
        <vertAlign val="superscript"/>
        <sz val="8.75"/>
        <rFont val="Times New Roman"/>
        <family val="1"/>
        <charset val="204"/>
      </rPr>
      <t>18</t>
    </r>
  </si>
  <si>
    <r>
      <t xml:space="preserve">факт </t>
    </r>
    <r>
      <rPr>
        <b/>
        <vertAlign val="superscript"/>
        <sz val="8.75"/>
        <rFont val="Times New Roman"/>
        <family val="1"/>
        <charset val="204"/>
      </rPr>
      <t>19</t>
    </r>
  </si>
  <si>
    <t>Указ Президента Российской Федерации от 7 мая 2012 г. № 596 
"О долгосрочной государственной экономической политике"</t>
  </si>
  <si>
    <t>Итого по Указу</t>
  </si>
  <si>
    <t>Итого по мероприятию</t>
  </si>
  <si>
    <r>
      <t xml:space="preserve">КБ субъекта Российской Федерации, включая ТГВФ </t>
    </r>
    <r>
      <rPr>
        <vertAlign val="superscript"/>
        <sz val="8.75"/>
        <rFont val="Times New Roman"/>
        <family val="1"/>
        <charset val="204"/>
      </rPr>
      <t>13</t>
    </r>
  </si>
  <si>
    <r>
      <t xml:space="preserve">в том числе целевые МБТ
из ФБ </t>
    </r>
    <r>
      <rPr>
        <i/>
        <vertAlign val="superscript"/>
        <sz val="8.75"/>
        <rFont val="Times New Roman"/>
        <family val="1"/>
        <charset val="204"/>
      </rPr>
      <t>14</t>
    </r>
  </si>
  <si>
    <r>
      <t xml:space="preserve">Внебюджетное финансирование </t>
    </r>
    <r>
      <rPr>
        <vertAlign val="superscript"/>
        <sz val="8.75"/>
        <rFont val="Times New Roman"/>
        <family val="1"/>
        <charset val="204"/>
      </rPr>
      <t>15</t>
    </r>
  </si>
  <si>
    <t>Указ Президента Российской Федерации от 7 мая 2012 г. № 597 "О мероприятиях 
по реализации государственной социальной"</t>
  </si>
  <si>
    <t>КБ субъекта Российской Федерации, включая ТГВФ</t>
  </si>
  <si>
    <t>в том числе целевые МБТ
из ФБ</t>
  </si>
  <si>
    <t>Внебюджетное финансирование</t>
  </si>
  <si>
    <t>Указ Президента Российской Федерации от 7 мая 2012 г. № 599 "О мерах по реализации государственной политики в области образования и науки"</t>
  </si>
  <si>
    <t>Указ Президента Российской Федерации от 7 мая 2012 г. № 600 "О мерах по обеспечению граждан Российской Федерации доступным и комфортным жильем и повышению качества жилищно-коммунальных услуг"</t>
  </si>
  <si>
    <t>Новгородская область</t>
  </si>
  <si>
    <t>непрограммные расходы</t>
  </si>
  <si>
    <t>10</t>
  </si>
  <si>
    <t>02</t>
  </si>
  <si>
    <t>0</t>
  </si>
  <si>
    <t>04</t>
  </si>
  <si>
    <t>01</t>
  </si>
  <si>
    <t>08</t>
  </si>
  <si>
    <t>07</t>
  </si>
  <si>
    <t>2018</t>
  </si>
  <si>
    <t>Доступность дошкольного образования детей в возрасте от 3 до 7 лет</t>
  </si>
  <si>
    <t xml:space="preserve">Доля занятого населения в возрасте от 25 до 65 лет, прошедшего повышение квалификации и (или) профессиональную подготовку, в общей численности занятого в области экономики населения этой возрастной группы </t>
  </si>
  <si>
    <t>Охват детей в возрасте от 5 до 18 лет 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</t>
  </si>
  <si>
    <t>2020</t>
  </si>
  <si>
    <t>03</t>
  </si>
  <si>
    <t>Удельный вес числа организаций среднего профессионального образования и организаций высшего образования, здания которых приспособлены для обучения лиц с ограниченными возможностями здоровья, в общем числе соответствующих организаций</t>
  </si>
  <si>
    <t>25</t>
  </si>
  <si>
    <t>Доля внутренних затрат на исследования и разработки в валовом региональном продукте</t>
  </si>
  <si>
    <t>05</t>
  </si>
  <si>
    <t>Мониторинг выполнения регионального соглашения «О минимальной заработной плате в Новгородской области». Мониторинг доведения заработной платы отдельных категорий работников бюджетных учреждений до установленного уровня в рамках реализации Указов Президента Российской Федерации от 7 мая 2012 года № 597 «О мероприятиях по реализации государственной социальной политики»</t>
  </si>
  <si>
    <t>1.</t>
  </si>
  <si>
    <t>2.</t>
  </si>
  <si>
    <t>13</t>
  </si>
  <si>
    <t>3.</t>
  </si>
  <si>
    <t>5.</t>
  </si>
  <si>
    <t>6.</t>
  </si>
  <si>
    <t>Доведение  средней заработной платы педагогических работников дошкольных образовательных учреждений до средней заработной платы в сфере общего образования в области и сохранение ее на уровне средней заработной платы в сфере общего образования в области</t>
  </si>
  <si>
    <t>Доведение средней заработной платы педагогических работников образовательных учреждений общего образования до средней заработной платы в экономике области и сохранение ее на уровне средней заработной платы в экономике области</t>
  </si>
  <si>
    <t>Постановление Правительства Новгородской области от 30.05.2014 N 302 "Об утверждении плана мероприятий ("дорожной карты") "Изменения в отраслях социальной сферы, направленные на повышение эффективности здравоохранения Новгородской области на 2014 - 2018 годы"</t>
  </si>
  <si>
    <t>09</t>
  </si>
  <si>
    <t>06</t>
  </si>
  <si>
    <t>Организация и реализация выставочных проектов в музее художественной культуры Новгородской земли (п.1.24 мероприятий подпрограммы раздела V подпрограммы "Культура Новгородской области")</t>
  </si>
  <si>
    <t>11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</si>
  <si>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</si>
  <si>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</si>
  <si>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</si>
  <si>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</si>
  <si>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</si>
  <si>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</si>
  <si>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</si>
  <si>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</si>
  <si>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</si>
  <si>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</si>
  <si>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25.</t>
  </si>
  <si>
    <t>26.</t>
  </si>
  <si>
    <t>27.</t>
  </si>
  <si>
    <t>28.</t>
  </si>
  <si>
    <t>29.</t>
  </si>
  <si>
    <t>30.</t>
  </si>
  <si>
    <t>33.</t>
  </si>
  <si>
    <t>2</t>
  </si>
  <si>
    <t>3</t>
  </si>
  <si>
    <t>1</t>
  </si>
  <si>
    <t xml:space="preserve"> Организация профессиональной ориентации граждан в целях выбора сферы деятельности (профессии)трудоустройства, прохождения профессионального обучения и получения дополнительного профессионального образования, организация профессионального обучения и дополнительного профессионального образования безработных граждан, включая обучение в другой местности, организация профессионального обучения и дополнительного профессионального образования женщин в период отпуска по уходу за ребенком до достижения им возраста 3 лет  </t>
  </si>
  <si>
    <t>Выдача молодым семьям свидетельств о праве на получение социальной выплаты на приобретение (строительство) жилья</t>
  </si>
  <si>
    <t>Предоставление социальных выплат на первоначальный взнос (погашение ипотечного кредита) при ипотечном кредитовании отдельным категориям граждан в соответствии с областным законодательством, и предоставление социальной выплаты в случае рождения (усыновления) ребенка</t>
  </si>
  <si>
    <t>повышение инвестиционной привлекательности Новгородской области</t>
  </si>
  <si>
    <t>Подпрограмма «Повышение инвестиционной привлекательности Новгородской области» государственной программы Новгородской области "Обеспечение экономического развития Новгородской области на 2014 - 2020 годы"</t>
  </si>
  <si>
    <t>достижение показателя</t>
  </si>
  <si>
    <r>
      <t xml:space="preserve">в том числе целевые МБТ из ФБ </t>
    </r>
    <r>
      <rPr>
        <i/>
        <vertAlign val="superscript"/>
        <sz val="8.75"/>
        <rFont val="Times New Roman"/>
        <family val="1"/>
        <charset val="204"/>
      </rPr>
      <t>14</t>
    </r>
  </si>
  <si>
    <t>Достижение показателей "Количество предоставленных ипотечных жилищных кредитов",  "Превышение среднего уровня процентной ставки по ипотечным жилищным кредитам (в рублях) над индексом потребительских цен"</t>
  </si>
  <si>
    <t>Организация и проведение выставок</t>
  </si>
  <si>
    <t xml:space="preserve">Организация участия обучающихся образовательных организаций области во Всероссийском конкурсе юных чтецов «Живая классика»
(п.1.35 мероприятий V подпрограммы «Культура Новгородской области»)
Организация проведения областных конкурсов учащихся учреждений дополнительного образования детей в сфере культуры
(п.2.3 мероприятий V подпрограммы «Культура Новгородской области»)
Организация проведения акции добра и милосердия «Подари сказку»
(п.2.4 мероприятий V подпрограммы «Культура Новгородской области»)
</t>
  </si>
  <si>
    <t>Организация участия детей до 17 лет (включительно) во Всероссийском конкурсе юных чтецов «Живая классика»</t>
  </si>
  <si>
    <t>Достижение планового значения показателя</t>
  </si>
  <si>
    <t>в том числе целевые МБТиз ФБ</t>
  </si>
  <si>
    <t>100%</t>
  </si>
  <si>
    <t>5</t>
  </si>
  <si>
    <t>Региональная адресная  программа "Переселение граждан, проживающих на территории Новгородской области, из аварийного жилищного фонда в 2013 - 2017 годах"</t>
  </si>
  <si>
    <t>Постановление Правительства Новгородской области от 30.04.2013 N 282 «Об утверждении региональной адресной программы "Переселение граждан, проживающих на территории Новгородской области, из аварийного жилищного фонда в 2013 - 2017 годах"</t>
  </si>
  <si>
    <t xml:space="preserve">Достижение показателей  "Индекс цен на первичном рынке жилья", "Удельный вес числа семей, получивших жилые помещения и улучшивших 
жилищные условия, в числе семей, состоящих на учете в качестве нуждающихся в жилых помещениях"
</t>
  </si>
  <si>
    <t>Приказ министерства инвестиционной политики Новгородской области от 03.04.2019 № 448 «Об утверждении дорожной карты по росту объема инвестиций в основной капитал и реальной заработной платы в области»</t>
  </si>
  <si>
    <t>Рост реальной заработной платы относительно уровня 2011 года в 2019 году – 107,9%</t>
  </si>
  <si>
    <t>2019</t>
  </si>
  <si>
    <t xml:space="preserve"> Повышение средней заработной платы социальных работников, включая социальных работников медицинских организаций - до 100 процентов от средней заработной платы в экономике области</t>
  </si>
  <si>
    <t>Отношение средней заработной платы педагогических работников дошкольных образовательных учреждений к средней заработной плате в сфере общего образования в области - 100 %</t>
  </si>
  <si>
    <t>Отношение средней заработной платы педагогических работников образовательных учреждений общего образования  к средней заработной плате в экономике области -  100%</t>
  </si>
  <si>
    <t>Отношение средней заработной платы преподавателей и мастеров производственного обучения образовательных учреждений начального и среднего профессионального образования к средней заработной плате в экономике области - 100%</t>
  </si>
  <si>
    <t>Повышение  средней заработной платы врачей, работников медицинских организаций, имеющих высшее медицинское (фармацевтическое) или иное высшее образование, предоставляющих медицинские услуги (обеспечивающих предоставление медицинских услуг) до 200 процентов от средней заработной платы в экономике области</t>
  </si>
  <si>
    <t>Отношение средней заработной платы врачей и работников медицинских организаций, имеющих высшее медицинское (фармацевтическое) или иное высшее образование, предоставляющих медицинские услуги (обеспечивающих предоставление медицинских услуг) к средней заработной плате в экономике области - 200%</t>
  </si>
  <si>
    <t>Повышение средней заработной платы младшего медицинского персонала (персонала, обеспечивающего условия для предоставления медицинских услуг), - до 100 процентов от средней заработной платы в экономике области</t>
  </si>
  <si>
    <t>Отношение средней заработной платы младшего медицинского персонала (персонала, обеспечивающего условия для предоставления медицинских услуг) к средней заработной плате экономике области - 100%</t>
  </si>
  <si>
    <t>Повышение средней заработной платы среднего медицинского (фармацевтического) персонала (персонала, обеспечивающего условия для предоставления медицинских услуг) - до 100 процентов от средней заработной платы в экономике области</t>
  </si>
  <si>
    <t>Отношение средней заработной платы среднего медицинского (фармацевтического) персонала (персонала, обеспечивающего условия для предоставления медицинских услуг) к средней заработной плате в экономике области- 100 %</t>
  </si>
  <si>
    <t>Отношение средней заработной платы работников учреждений культуры к средней заработной плате в экономике области - 100%</t>
  </si>
  <si>
    <t>Отношение средней заработной платы социальных работников к средней заработной плате в экономике области - 100%</t>
  </si>
  <si>
    <t>Динамика примерных (индикативных) значений соотношения средней заработной платы работников учреждений культуры, повышение оплаты труда которых предусмотрено Указом Президента Российской Федерации от 7 мая 2012 года № 597 «О мероприятиях по реализации государственной социальной политики», и средней заработной платы в экономике области</t>
  </si>
  <si>
    <t>2014-2021</t>
  </si>
  <si>
    <t>31.12.
2021</t>
  </si>
  <si>
    <t>12</t>
  </si>
  <si>
    <r>
      <t xml:space="preserve">КБ субъекта Российской Федерации, включая ТГВФ </t>
    </r>
    <r>
      <rPr>
        <vertAlign val="superscript"/>
        <sz val="8.75"/>
        <rFont val="Times New Roman"/>
        <family val="1"/>
        <charset val="204"/>
      </rPr>
      <t>15</t>
    </r>
  </si>
  <si>
    <t>2017</t>
  </si>
  <si>
    <t>Постановление Правительства Новгородской области от 24.06.2019 №235 "О государственной программе Новгородской области "Обеспечение экономического развития Новгородской области на 2019-2021 годы"</t>
  </si>
  <si>
    <t xml:space="preserve">Постановление Администрации Новгородской области от 26.02.2013 № 95
(ред. от 29.10.2018)
"Об утверждении Плана мероприятий ("дорожной карты") "Повышение эффективности сферы культуры Новгородской области (2013 - 2018 годы)"
</t>
  </si>
  <si>
    <t xml:space="preserve">Постановление Правительства Новгородской области от 12.07.2019 № 271
"О государственной программе Новгородской области "Развитие культуры и архивного дела Новгородской области на 2019 - 2024 годы"
</t>
  </si>
  <si>
    <t>2019-2024</t>
  </si>
  <si>
    <t xml:space="preserve">Постановление Правительства Новгородской области от 14.06.2019 № 218
"О государственной программе Новгородской области "Содействие занятости населения в Новгородской области на 2019 - 2025 годы"
</t>
  </si>
  <si>
    <t xml:space="preserve">Постановление Правительства Новгородской области от 05.07.2019 N 257
"О государственной программе Новгородской области "Развитие образования в Новгородской области до 2026 года"
</t>
  </si>
  <si>
    <t>41%</t>
  </si>
  <si>
    <t xml:space="preserve">Постановление Правительства Новгородской области от 01.07.2019 N 248 "Об утверждении государственной программы Новгородской области "Развитие промышленности, науки и инноваций, торговли и заготовительной деятельности, защиты прав потребителей в Новгородской области на 2019 - 2024 годы"
</t>
  </si>
  <si>
    <t>Доля внутренних затрат на исследования и разработки в валовом региональном продукте - 0,74%</t>
  </si>
  <si>
    <t xml:space="preserve">Постановление Правительства Новгородской области от 08.07.2019 N 262
"О государственной программе Новгородской области "Развитие жилищного строительства на территории Новгородской области на 2019 - 2025 годы"
</t>
  </si>
  <si>
    <t xml:space="preserve">Постановление Правительства Новгородской области от 05.07.2019 № 257 "О государственной программе Новгородской области "Развитие образования в Новгородской области до 2026 года"
</t>
  </si>
  <si>
    <t xml:space="preserve">Постановление Правительства Новгородской области от 26.06.2019 № 240 "О государственной программе Новгородской области "Социальная поддержка граждан в Новгородской области на 2019 - 2025 годы"
</t>
  </si>
  <si>
    <t>4 квартал 
2019 г.</t>
  </si>
  <si>
    <t>4 квартал  
2019 г.</t>
  </si>
  <si>
    <r>
      <rPr>
        <b/>
        <sz val="10"/>
        <color rgb="FF800000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>Доведение средней заработной платы преподавателей и мастеров производственного обучения образовательных учреждений начального и среднего профессионального образования до средней заработной платы в экономике области</t>
    </r>
  </si>
  <si>
    <t xml:space="preserve">Государственная программа Новгородской области "Улучшение жилищных условий граждан и повышение качества жилищно-коммунальных услуг в Новгородской области на 2014 - 2018 годы и на период до 2020 года". Подпрограмма государственной программы: «Развитие инфраструктуры водоснабжения и водоотведения населенных пунктов Новгородской области»
</t>
  </si>
  <si>
    <t>70-75%</t>
  </si>
  <si>
    <t xml:space="preserve">Прирост высокопроизводительных рабочих мест, в процентах к предыдущему году –
Государственная программа Новгородской области «Развитие промышленности, науки и инноваций, торговли и заготовительной деятельности, защиты прав потребителей в Новгородской области на 2019-2024 годы»
</t>
  </si>
  <si>
    <t xml:space="preserve">Доля продукции высокотехнологичных и наукоемких отраслей в валовом региональном продукте относительно уровня 2011 года; Индекс роизводительности труда относительно уровня 2011 года -Государственная программа Новгородской области «Развитие промышленности, науки и инноваций, торговли и заготовительной деятельности, защиты прав потребителей в Новгородской области на 2019-2024 годы»
</t>
  </si>
  <si>
    <t>Достижение удельного веса численности высококвалифицированных работников в общей численности квалифицированных работников до 32,9%</t>
  </si>
  <si>
    <t>4 квартал 
2020 г.</t>
  </si>
  <si>
    <t xml:space="preserve">Экономия возникла в результате проведения конкурсных процедур на определение поставщиков по оказанию услуг. </t>
  </si>
  <si>
    <t>4 квартал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</si>
</sst>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8.75"/>
      <name val="Times New Roman"/>
      <family val="1"/>
      <charset val="204"/>
    </font>
    <font>
      <b/>
      <sz val="8.75"/>
      <name val="Times New Roman"/>
      <family val="1"/>
      <charset val="204"/>
    </font>
    <font>
      <b/>
      <vertAlign val="superscript"/>
      <sz val="8.75"/>
      <name val="Times New Roman"/>
      <family val="1"/>
      <charset val="204"/>
    </font>
    <font>
      <vertAlign val="superscript"/>
      <sz val="8.75"/>
      <name val="Times New Roman"/>
      <family val="1"/>
      <charset val="204"/>
    </font>
    <font>
      <i/>
      <sz val="8.75"/>
      <name val="Times New Roman"/>
      <family val="1"/>
      <charset val="204"/>
    </font>
    <font>
      <i/>
      <vertAlign val="superscript"/>
      <sz val="8.75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0"/>
      <color rgb="FF80000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43" fontId="10" fillId="0" borderId="0" applyFont="0" applyFill="0" applyBorder="0" applyAlignment="0" applyProtection="0"/>
  </cellStyleXfs>
  <cellXfs count="66">
    <xf numFmtId="0" fontId="0" fillId="0" borderId="0" xfId="0"/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43" fontId="1" fillId="0" borderId="1" xfId="2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7"/>
  <sheetViews>
    <sheetView tabSelected="1" topLeftCell="A157" zoomScaleNormal="100" workbookViewId="0">
      <selection activeCell="A17" sqref="A17:G17"/>
    </sheetView>
  </sheetViews>
  <sheetFormatPr defaultColWidth="6.140625" defaultRowHeight="31.5" customHeight="1" x14ac:dyDescent="0.2"/>
  <cols>
    <col min="1" max="1" width="4.7109375" style="10" customWidth="1"/>
    <col min="2" max="2" width="13.7109375" style="10" customWidth="1"/>
    <col min="3" max="3" width="14.140625" style="10" customWidth="1"/>
    <col min="4" max="5" width="7.28515625" style="10" customWidth="1"/>
    <col min="6" max="6" width="14" style="10" customWidth="1"/>
    <col min="7" max="7" width="12.28515625" style="10" customWidth="1"/>
    <col min="8" max="8" width="15.85546875" style="10" customWidth="1"/>
    <col min="9" max="10" width="7.85546875" style="10" customWidth="1"/>
    <col min="11" max="12" width="8.85546875" style="10" customWidth="1"/>
    <col min="13" max="13" width="7.85546875" style="10" customWidth="1"/>
    <col min="14" max="14" width="11.42578125" style="10" customWidth="1"/>
    <col min="15" max="19" width="6.140625" style="10"/>
    <col min="20" max="20" width="5.7109375" style="10" customWidth="1"/>
    <col min="21" max="24" width="6.140625" style="10"/>
    <col min="25" max="25" width="6.7109375" style="10" bestFit="1" customWidth="1"/>
    <col min="26" max="16384" width="6.140625" style="10"/>
  </cols>
  <sheetData>
    <row r="1" spans="1:14" s="5" customFormat="1" ht="31.5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s="5" customFormat="1" ht="12" x14ac:dyDescent="0.25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s="5" customFormat="1" ht="42.75" customHeight="1" x14ac:dyDescent="0.25">
      <c r="A3" s="35" t="s">
        <v>1</v>
      </c>
      <c r="B3" s="35" t="s">
        <v>2</v>
      </c>
      <c r="C3" s="35" t="s">
        <v>3</v>
      </c>
      <c r="D3" s="35" t="s">
        <v>4</v>
      </c>
      <c r="E3" s="35"/>
      <c r="F3" s="35" t="s">
        <v>5</v>
      </c>
      <c r="G3" s="35" t="s">
        <v>6</v>
      </c>
      <c r="H3" s="35" t="s">
        <v>7</v>
      </c>
      <c r="I3" s="35" t="s">
        <v>8</v>
      </c>
      <c r="J3" s="35"/>
      <c r="K3" s="35"/>
      <c r="L3" s="35"/>
      <c r="M3" s="35"/>
      <c r="N3" s="35" t="s">
        <v>9</v>
      </c>
    </row>
    <row r="4" spans="1:14" s="5" customFormat="1" ht="53.25" customHeight="1" x14ac:dyDescent="0.25">
      <c r="A4" s="35"/>
      <c r="B4" s="35"/>
      <c r="C4" s="35"/>
      <c r="D4" s="54" t="s">
        <v>10</v>
      </c>
      <c r="E4" s="54" t="s">
        <v>11</v>
      </c>
      <c r="F4" s="35"/>
      <c r="G4" s="35"/>
      <c r="H4" s="35"/>
      <c r="I4" s="35" t="s">
        <v>12</v>
      </c>
      <c r="J4" s="35"/>
      <c r="K4" s="35" t="s">
        <v>13</v>
      </c>
      <c r="L4" s="35"/>
      <c r="M4" s="54" t="s">
        <v>14</v>
      </c>
      <c r="N4" s="35"/>
    </row>
    <row r="5" spans="1:14" s="5" customFormat="1" ht="31.5" customHeight="1" x14ac:dyDescent="0.25">
      <c r="A5" s="35"/>
      <c r="B5" s="35"/>
      <c r="C5" s="35"/>
      <c r="D5" s="54"/>
      <c r="E5" s="54"/>
      <c r="F5" s="35"/>
      <c r="G5" s="35"/>
      <c r="H5" s="35"/>
      <c r="I5" s="27" t="s">
        <v>15</v>
      </c>
      <c r="J5" s="27" t="s">
        <v>16</v>
      </c>
      <c r="K5" s="27" t="s">
        <v>17</v>
      </c>
      <c r="L5" s="27" t="s">
        <v>18</v>
      </c>
      <c r="M5" s="54"/>
      <c r="N5" s="35"/>
    </row>
    <row r="6" spans="1:14" s="8" customFormat="1" ht="12" customHeight="1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7">
        <v>14</v>
      </c>
    </row>
    <row r="7" spans="1:14" s="4" customFormat="1" ht="31.5" customHeight="1" x14ac:dyDescent="0.25">
      <c r="A7" s="35" t="s">
        <v>19</v>
      </c>
      <c r="B7" s="35"/>
      <c r="C7" s="35"/>
      <c r="D7" s="35"/>
      <c r="E7" s="35"/>
      <c r="F7" s="35"/>
      <c r="G7" s="35"/>
      <c r="H7" s="26" t="s">
        <v>20</v>
      </c>
      <c r="I7" s="24" t="s">
        <v>37</v>
      </c>
      <c r="J7" s="24" t="s">
        <v>53</v>
      </c>
      <c r="K7" s="11">
        <f>K8+K12+K17</f>
        <v>48114.7</v>
      </c>
      <c r="L7" s="11">
        <f t="shared" ref="L7:M7" si="0">L8+L12+L17</f>
        <v>48114.7</v>
      </c>
      <c r="M7" s="11">
        <f t="shared" si="0"/>
        <v>100</v>
      </c>
      <c r="N7" s="1"/>
    </row>
    <row r="8" spans="1:14" s="4" customFormat="1" ht="59.25" customHeight="1" x14ac:dyDescent="0.25">
      <c r="A8" s="55" t="s">
        <v>140</v>
      </c>
      <c r="B8" s="56"/>
      <c r="C8" s="56"/>
      <c r="D8" s="56"/>
      <c r="E8" s="56"/>
      <c r="F8" s="56"/>
      <c r="G8" s="57"/>
      <c r="H8" s="26" t="s">
        <v>21</v>
      </c>
      <c r="I8" s="24" t="s">
        <v>35</v>
      </c>
      <c r="J8" s="24" t="s">
        <v>35</v>
      </c>
      <c r="K8" s="26">
        <v>0</v>
      </c>
      <c r="L8" s="26">
        <v>0</v>
      </c>
      <c r="M8" s="26">
        <v>0</v>
      </c>
      <c r="N8" s="1"/>
    </row>
    <row r="9" spans="1:14" s="4" customFormat="1" ht="216.75" customHeight="1" x14ac:dyDescent="0.25">
      <c r="A9" s="37" t="s">
        <v>51</v>
      </c>
      <c r="B9" s="32" t="s">
        <v>130</v>
      </c>
      <c r="C9" s="41" t="s">
        <v>89</v>
      </c>
      <c r="D9" s="32" t="s">
        <v>44</v>
      </c>
      <c r="E9" s="32" t="s">
        <v>104</v>
      </c>
      <c r="F9" s="32"/>
      <c r="G9" s="32" t="s">
        <v>143</v>
      </c>
      <c r="H9" s="28" t="s">
        <v>22</v>
      </c>
      <c r="I9" s="24" t="s">
        <v>35</v>
      </c>
      <c r="J9" s="24" t="s">
        <v>35</v>
      </c>
      <c r="K9" s="26">
        <v>0</v>
      </c>
      <c r="L9" s="26">
        <v>0</v>
      </c>
      <c r="M9" s="26">
        <v>0</v>
      </c>
      <c r="N9" s="2"/>
    </row>
    <row r="10" spans="1:14" s="4" customFormat="1" ht="31.5" customHeight="1" x14ac:dyDescent="0.25">
      <c r="A10" s="37"/>
      <c r="B10" s="33"/>
      <c r="C10" s="42"/>
      <c r="D10" s="33"/>
      <c r="E10" s="33"/>
      <c r="F10" s="33"/>
      <c r="G10" s="33"/>
      <c r="H10" s="9" t="s">
        <v>90</v>
      </c>
      <c r="I10" s="24" t="s">
        <v>35</v>
      </c>
      <c r="J10" s="24" t="s">
        <v>35</v>
      </c>
      <c r="K10" s="26">
        <v>0</v>
      </c>
      <c r="L10" s="26">
        <v>0</v>
      </c>
      <c r="M10" s="26">
        <v>0</v>
      </c>
      <c r="N10" s="2"/>
    </row>
    <row r="11" spans="1:14" s="4" customFormat="1" ht="31.5" customHeight="1" x14ac:dyDescent="0.25">
      <c r="A11" s="37"/>
      <c r="B11" s="34"/>
      <c r="C11" s="43"/>
      <c r="D11" s="34"/>
      <c r="E11" s="34"/>
      <c r="F11" s="34"/>
      <c r="G11" s="34"/>
      <c r="H11" s="28" t="s">
        <v>24</v>
      </c>
      <c r="I11" s="24" t="s">
        <v>35</v>
      </c>
      <c r="J11" s="24" t="s">
        <v>35</v>
      </c>
      <c r="K11" s="26">
        <v>0</v>
      </c>
      <c r="L11" s="26">
        <v>0</v>
      </c>
      <c r="M11" s="26">
        <v>0</v>
      </c>
      <c r="N11" s="2"/>
    </row>
    <row r="12" spans="1:14" s="4" customFormat="1" ht="36" customHeight="1" x14ac:dyDescent="0.25">
      <c r="A12" s="35" t="s">
        <v>88</v>
      </c>
      <c r="B12" s="35"/>
      <c r="C12" s="35"/>
      <c r="D12" s="35"/>
      <c r="E12" s="35"/>
      <c r="F12" s="35"/>
      <c r="G12" s="35"/>
      <c r="H12" s="26" t="s">
        <v>21</v>
      </c>
      <c r="I12" s="24" t="s">
        <v>37</v>
      </c>
      <c r="J12" s="24" t="s">
        <v>53</v>
      </c>
      <c r="K12" s="26">
        <f>K13+K14+K16</f>
        <v>48114.7</v>
      </c>
      <c r="L12" s="26">
        <f>L13+L14+L16</f>
        <v>48114.7</v>
      </c>
      <c r="M12" s="12">
        <f>L12/K12*100</f>
        <v>100</v>
      </c>
      <c r="N12" s="1"/>
    </row>
    <row r="13" spans="1:14" s="4" customFormat="1" ht="78" customHeight="1" x14ac:dyDescent="0.25">
      <c r="A13" s="37" t="s">
        <v>52</v>
      </c>
      <c r="B13" s="44" t="s">
        <v>123</v>
      </c>
      <c r="C13" s="53" t="s">
        <v>87</v>
      </c>
      <c r="D13" s="37" t="s">
        <v>119</v>
      </c>
      <c r="E13" s="37"/>
      <c r="F13" s="37" t="s">
        <v>53</v>
      </c>
      <c r="G13" s="37" t="s">
        <v>135</v>
      </c>
      <c r="H13" s="25" t="s">
        <v>22</v>
      </c>
      <c r="I13" s="24" t="s">
        <v>37</v>
      </c>
      <c r="J13" s="24" t="s">
        <v>53</v>
      </c>
      <c r="K13" s="3">
        <v>37772.199999999997</v>
      </c>
      <c r="L13" s="26">
        <v>37772.199999999997</v>
      </c>
      <c r="M13" s="12">
        <f>L13/K13*100</f>
        <v>100</v>
      </c>
      <c r="N13" s="2"/>
    </row>
    <row r="14" spans="1:14" s="4" customFormat="1" ht="49.5" x14ac:dyDescent="0.25">
      <c r="A14" s="37"/>
      <c r="B14" s="44"/>
      <c r="C14" s="53"/>
      <c r="D14" s="37"/>
      <c r="E14" s="37"/>
      <c r="F14" s="37"/>
      <c r="G14" s="37"/>
      <c r="H14" s="25" t="s">
        <v>121</v>
      </c>
      <c r="I14" s="24" t="s">
        <v>36</v>
      </c>
      <c r="J14" s="24" t="s">
        <v>120</v>
      </c>
      <c r="K14" s="3">
        <v>10342.5</v>
      </c>
      <c r="L14" s="3">
        <v>10342.5</v>
      </c>
      <c r="M14" s="12">
        <f>L14/K14*100</f>
        <v>100</v>
      </c>
      <c r="N14" s="2"/>
    </row>
    <row r="15" spans="1:14" s="4" customFormat="1" ht="42" customHeight="1" x14ac:dyDescent="0.25">
      <c r="A15" s="37"/>
      <c r="B15" s="44"/>
      <c r="C15" s="53"/>
      <c r="D15" s="37"/>
      <c r="E15" s="37"/>
      <c r="F15" s="37"/>
      <c r="G15" s="37"/>
      <c r="H15" s="9" t="s">
        <v>23</v>
      </c>
      <c r="I15" s="24" t="s">
        <v>35</v>
      </c>
      <c r="J15" s="24" t="s">
        <v>35</v>
      </c>
      <c r="K15" s="26">
        <v>0</v>
      </c>
      <c r="L15" s="26">
        <v>0</v>
      </c>
      <c r="M15" s="26">
        <v>0</v>
      </c>
      <c r="N15" s="2"/>
    </row>
    <row r="16" spans="1:14" s="4" customFormat="1" ht="31.5" customHeight="1" x14ac:dyDescent="0.25">
      <c r="A16" s="37"/>
      <c r="B16" s="44"/>
      <c r="C16" s="53"/>
      <c r="D16" s="37"/>
      <c r="E16" s="37"/>
      <c r="F16" s="37"/>
      <c r="G16" s="37"/>
      <c r="H16" s="26" t="s">
        <v>24</v>
      </c>
      <c r="I16" s="24" t="s">
        <v>35</v>
      </c>
      <c r="J16" s="24" t="s">
        <v>35</v>
      </c>
      <c r="K16" s="26">
        <v>0</v>
      </c>
      <c r="L16" s="26">
        <v>0</v>
      </c>
      <c r="M16" s="26">
        <v>0</v>
      </c>
      <c r="N16" s="2"/>
    </row>
    <row r="17" spans="1:14" s="4" customFormat="1" ht="63.75" customHeight="1" x14ac:dyDescent="0.25">
      <c r="A17" s="49" t="s">
        <v>141</v>
      </c>
      <c r="B17" s="50"/>
      <c r="C17" s="50"/>
      <c r="D17" s="50"/>
      <c r="E17" s="50"/>
      <c r="F17" s="50"/>
      <c r="G17" s="51"/>
      <c r="H17" s="26" t="s">
        <v>21</v>
      </c>
      <c r="I17" s="24" t="s">
        <v>35</v>
      </c>
      <c r="J17" s="24" t="s">
        <v>35</v>
      </c>
      <c r="K17" s="26">
        <v>0</v>
      </c>
      <c r="L17" s="26">
        <v>0</v>
      </c>
      <c r="M17" s="26">
        <v>0</v>
      </c>
      <c r="N17" s="1"/>
    </row>
    <row r="18" spans="1:14" s="4" customFormat="1" ht="203.25" customHeight="1" x14ac:dyDescent="0.25">
      <c r="A18" s="37" t="s">
        <v>54</v>
      </c>
      <c r="B18" s="44" t="s">
        <v>130</v>
      </c>
      <c r="C18" s="53" t="s">
        <v>89</v>
      </c>
      <c r="D18" s="53">
        <v>2018</v>
      </c>
      <c r="E18" s="53">
        <v>2018</v>
      </c>
      <c r="F18" s="53"/>
      <c r="G18" s="37" t="s">
        <v>135</v>
      </c>
      <c r="H18" s="26" t="s">
        <v>22</v>
      </c>
      <c r="I18" s="24" t="s">
        <v>35</v>
      </c>
      <c r="J18" s="24" t="s">
        <v>35</v>
      </c>
      <c r="K18" s="26">
        <v>0</v>
      </c>
      <c r="L18" s="26">
        <v>0</v>
      </c>
      <c r="M18" s="26">
        <v>0</v>
      </c>
      <c r="N18" s="2"/>
    </row>
    <row r="19" spans="1:14" s="4" customFormat="1" ht="31.5" customHeight="1" x14ac:dyDescent="0.25">
      <c r="A19" s="37"/>
      <c r="B19" s="44"/>
      <c r="C19" s="53"/>
      <c r="D19" s="53"/>
      <c r="E19" s="53"/>
      <c r="F19" s="53"/>
      <c r="G19" s="37"/>
      <c r="H19" s="9" t="s">
        <v>23</v>
      </c>
      <c r="I19" s="24" t="s">
        <v>35</v>
      </c>
      <c r="J19" s="24" t="s">
        <v>35</v>
      </c>
      <c r="K19" s="26">
        <v>0</v>
      </c>
      <c r="L19" s="26">
        <v>0</v>
      </c>
      <c r="M19" s="26">
        <v>0</v>
      </c>
      <c r="N19" s="2"/>
    </row>
    <row r="20" spans="1:14" s="4" customFormat="1" ht="31.5" customHeight="1" x14ac:dyDescent="0.25">
      <c r="A20" s="37"/>
      <c r="B20" s="44"/>
      <c r="C20" s="53"/>
      <c r="D20" s="53"/>
      <c r="E20" s="53"/>
      <c r="F20" s="53"/>
      <c r="G20" s="37"/>
      <c r="H20" s="26" t="s">
        <v>24</v>
      </c>
      <c r="I20" s="24" t="s">
        <v>35</v>
      </c>
      <c r="J20" s="24" t="s">
        <v>35</v>
      </c>
      <c r="K20" s="26">
        <v>0</v>
      </c>
      <c r="L20" s="26">
        <v>0</v>
      </c>
      <c r="M20" s="26">
        <v>0</v>
      </c>
      <c r="N20" s="2"/>
    </row>
    <row r="21" spans="1:14" s="4" customFormat="1" ht="31.5" customHeight="1" x14ac:dyDescent="0.25">
      <c r="A21" s="35" t="s">
        <v>25</v>
      </c>
      <c r="B21" s="35"/>
      <c r="C21" s="35"/>
      <c r="D21" s="35"/>
      <c r="E21" s="35"/>
      <c r="F21" s="35"/>
      <c r="G21" s="35"/>
      <c r="H21" s="26" t="s">
        <v>20</v>
      </c>
      <c r="I21" s="24"/>
      <c r="J21" s="24"/>
      <c r="K21" s="3">
        <f>K22+K26+K30+K34+K38+K48+K52+K72+K90+K112+K116+K120</f>
        <v>497894.79999999993</v>
      </c>
      <c r="L21" s="3">
        <f>L22+L26+L30+L34+L38+L48+L52+L72+L90+L112+L116+L120</f>
        <v>497859.24999999994</v>
      </c>
      <c r="M21" s="3">
        <f>L21/K21*100</f>
        <v>99.992859937480773</v>
      </c>
      <c r="N21" s="1"/>
    </row>
    <row r="22" spans="1:14" s="4" customFormat="1" ht="63.75" customHeight="1" x14ac:dyDescent="0.25">
      <c r="A22" s="35" t="s">
        <v>50</v>
      </c>
      <c r="B22" s="35"/>
      <c r="C22" s="35"/>
      <c r="D22" s="35"/>
      <c r="E22" s="35"/>
      <c r="F22" s="35"/>
      <c r="G22" s="35"/>
      <c r="H22" s="26" t="s">
        <v>21</v>
      </c>
      <c r="I22" s="24" t="s">
        <v>35</v>
      </c>
      <c r="J22" s="24" t="s">
        <v>35</v>
      </c>
      <c r="K22" s="26">
        <v>0</v>
      </c>
      <c r="L22" s="26">
        <v>0</v>
      </c>
      <c r="M22" s="26">
        <v>0</v>
      </c>
      <c r="N22" s="1"/>
    </row>
    <row r="23" spans="1:14" s="4" customFormat="1" ht="130.5" customHeight="1" x14ac:dyDescent="0.25">
      <c r="A23" s="37" t="s">
        <v>55</v>
      </c>
      <c r="B23" s="38" t="s">
        <v>102</v>
      </c>
      <c r="C23" s="37" t="s">
        <v>103</v>
      </c>
      <c r="D23" s="37" t="s">
        <v>44</v>
      </c>
      <c r="E23" s="37"/>
      <c r="F23" s="37"/>
      <c r="G23" s="37" t="s">
        <v>135</v>
      </c>
      <c r="H23" s="26" t="s">
        <v>26</v>
      </c>
      <c r="I23" s="24" t="s">
        <v>35</v>
      </c>
      <c r="J23" s="24" t="s">
        <v>35</v>
      </c>
      <c r="K23" s="26">
        <v>0</v>
      </c>
      <c r="L23" s="26">
        <v>0</v>
      </c>
      <c r="M23" s="26">
        <v>0</v>
      </c>
      <c r="N23" s="2"/>
    </row>
    <row r="24" spans="1:14" s="4" customFormat="1" ht="31.5" customHeight="1" x14ac:dyDescent="0.25">
      <c r="A24" s="37"/>
      <c r="B24" s="39"/>
      <c r="C24" s="37"/>
      <c r="D24" s="37"/>
      <c r="E24" s="37"/>
      <c r="F24" s="37"/>
      <c r="G24" s="37"/>
      <c r="H24" s="13" t="s">
        <v>27</v>
      </c>
      <c r="I24" s="24" t="s">
        <v>35</v>
      </c>
      <c r="J24" s="24" t="s">
        <v>35</v>
      </c>
      <c r="K24" s="26">
        <v>0</v>
      </c>
      <c r="L24" s="26">
        <v>0</v>
      </c>
      <c r="M24" s="26">
        <v>0</v>
      </c>
      <c r="N24" s="2"/>
    </row>
    <row r="25" spans="1:14" s="4" customFormat="1" ht="31.5" customHeight="1" x14ac:dyDescent="0.25">
      <c r="A25" s="37"/>
      <c r="B25" s="40"/>
      <c r="C25" s="37"/>
      <c r="D25" s="37"/>
      <c r="E25" s="37"/>
      <c r="F25" s="37"/>
      <c r="G25" s="37"/>
      <c r="H25" s="26" t="s">
        <v>28</v>
      </c>
      <c r="I25" s="24" t="s">
        <v>35</v>
      </c>
      <c r="J25" s="24" t="s">
        <v>35</v>
      </c>
      <c r="K25" s="26">
        <v>0</v>
      </c>
      <c r="L25" s="26">
        <v>0</v>
      </c>
      <c r="M25" s="26">
        <v>0</v>
      </c>
      <c r="N25" s="2"/>
    </row>
    <row r="26" spans="1:14" s="4" customFormat="1" ht="57.75" customHeight="1" x14ac:dyDescent="0.25">
      <c r="A26" s="55" t="s">
        <v>57</v>
      </c>
      <c r="B26" s="56"/>
      <c r="C26" s="56"/>
      <c r="D26" s="56"/>
      <c r="E26" s="56"/>
      <c r="F26" s="56"/>
      <c r="G26" s="57"/>
      <c r="H26" s="26" t="s">
        <v>21</v>
      </c>
      <c r="I26" s="24" t="s">
        <v>39</v>
      </c>
      <c r="J26" s="24" t="s">
        <v>37</v>
      </c>
      <c r="K26" s="26">
        <f>K27+K29</f>
        <v>91038.299999999988</v>
      </c>
      <c r="L26" s="26">
        <f>L27+L29</f>
        <v>91038.299999999988</v>
      </c>
      <c r="M26" s="3">
        <f t="shared" ref="M26:M28" si="1">L26/K26*100</f>
        <v>100</v>
      </c>
      <c r="N26" s="1"/>
    </row>
    <row r="27" spans="1:14" s="4" customFormat="1" ht="103.5" customHeight="1" x14ac:dyDescent="0.25">
      <c r="A27" s="37" t="s">
        <v>56</v>
      </c>
      <c r="B27" s="38" t="s">
        <v>133</v>
      </c>
      <c r="C27" s="37" t="s">
        <v>106</v>
      </c>
      <c r="D27" s="37" t="s">
        <v>40</v>
      </c>
      <c r="E27" s="37"/>
      <c r="F27" s="37" t="s">
        <v>81</v>
      </c>
      <c r="G27" s="37" t="s">
        <v>135</v>
      </c>
      <c r="H27" s="26" t="s">
        <v>26</v>
      </c>
      <c r="I27" s="24" t="s">
        <v>39</v>
      </c>
      <c r="J27" s="24" t="s">
        <v>37</v>
      </c>
      <c r="K27" s="26">
        <v>90286.9</v>
      </c>
      <c r="L27" s="26">
        <v>90286.9</v>
      </c>
      <c r="M27" s="3">
        <f t="shared" si="1"/>
        <v>100</v>
      </c>
      <c r="N27" s="2"/>
    </row>
    <row r="28" spans="1:14" s="4" customFormat="1" ht="36.75" customHeight="1" x14ac:dyDescent="0.25">
      <c r="A28" s="37"/>
      <c r="B28" s="39"/>
      <c r="C28" s="37"/>
      <c r="D28" s="37"/>
      <c r="E28" s="37"/>
      <c r="F28" s="37"/>
      <c r="G28" s="37"/>
      <c r="H28" s="13" t="s">
        <v>27</v>
      </c>
      <c r="I28" s="24" t="s">
        <v>39</v>
      </c>
      <c r="J28" s="24" t="s">
        <v>37</v>
      </c>
      <c r="K28" s="26">
        <v>90286.9</v>
      </c>
      <c r="L28" s="26">
        <v>90286.9</v>
      </c>
      <c r="M28" s="3">
        <f t="shared" si="1"/>
        <v>100</v>
      </c>
      <c r="N28" s="2"/>
    </row>
    <row r="29" spans="1:14" s="4" customFormat="1" ht="36.75" customHeight="1" x14ac:dyDescent="0.25">
      <c r="A29" s="37"/>
      <c r="B29" s="40"/>
      <c r="C29" s="37"/>
      <c r="D29" s="37"/>
      <c r="E29" s="37"/>
      <c r="F29" s="37"/>
      <c r="G29" s="37"/>
      <c r="H29" s="26" t="s">
        <v>28</v>
      </c>
      <c r="I29" s="24" t="s">
        <v>39</v>
      </c>
      <c r="J29" s="24" t="s">
        <v>37</v>
      </c>
      <c r="K29" s="26">
        <v>751.4</v>
      </c>
      <c r="L29" s="26">
        <v>751.4</v>
      </c>
      <c r="M29" s="3"/>
      <c r="N29" s="2"/>
    </row>
    <row r="30" spans="1:14" s="4" customFormat="1" ht="44.25" customHeight="1" x14ac:dyDescent="0.25">
      <c r="A30" s="35" t="s">
        <v>58</v>
      </c>
      <c r="B30" s="35"/>
      <c r="C30" s="35"/>
      <c r="D30" s="35"/>
      <c r="E30" s="35"/>
      <c r="F30" s="35"/>
      <c r="G30" s="35"/>
      <c r="H30" s="26" t="s">
        <v>21</v>
      </c>
      <c r="I30" s="24" t="s">
        <v>39</v>
      </c>
      <c r="J30" s="24" t="s">
        <v>34</v>
      </c>
      <c r="K30" s="26">
        <f>K31+K33</f>
        <v>126543.5</v>
      </c>
      <c r="L30" s="26">
        <f>L31+L33</f>
        <v>126543.5</v>
      </c>
      <c r="M30" s="3">
        <f>L30/K30*100</f>
        <v>100</v>
      </c>
      <c r="N30" s="1"/>
    </row>
    <row r="31" spans="1:14" s="4" customFormat="1" ht="96.75" customHeight="1" x14ac:dyDescent="0.25">
      <c r="A31" s="37" t="s">
        <v>64</v>
      </c>
      <c r="B31" s="38" t="s">
        <v>133</v>
      </c>
      <c r="C31" s="58" t="s">
        <v>107</v>
      </c>
      <c r="D31" s="37" t="s">
        <v>40</v>
      </c>
      <c r="E31" s="37"/>
      <c r="F31" s="37" t="s">
        <v>81</v>
      </c>
      <c r="G31" s="37" t="s">
        <v>135</v>
      </c>
      <c r="H31" s="26" t="s">
        <v>26</v>
      </c>
      <c r="I31" s="24" t="s">
        <v>39</v>
      </c>
      <c r="J31" s="24" t="s">
        <v>34</v>
      </c>
      <c r="K31" s="26">
        <v>124175</v>
      </c>
      <c r="L31" s="26">
        <v>124175</v>
      </c>
      <c r="M31" s="3">
        <f>L31/K31*100</f>
        <v>100</v>
      </c>
      <c r="N31" s="2"/>
    </row>
    <row r="32" spans="1:14" s="4" customFormat="1" ht="35.25" customHeight="1" x14ac:dyDescent="0.25">
      <c r="A32" s="37"/>
      <c r="B32" s="39"/>
      <c r="C32" s="59"/>
      <c r="D32" s="37"/>
      <c r="E32" s="37"/>
      <c r="F32" s="37"/>
      <c r="G32" s="37"/>
      <c r="H32" s="13" t="s">
        <v>27</v>
      </c>
      <c r="I32" s="24" t="s">
        <v>39</v>
      </c>
      <c r="J32" s="24" t="s">
        <v>34</v>
      </c>
      <c r="K32" s="26">
        <v>124175</v>
      </c>
      <c r="L32" s="26">
        <v>124175</v>
      </c>
      <c r="M32" s="3">
        <f>L32/K32*100</f>
        <v>100</v>
      </c>
      <c r="N32" s="2"/>
    </row>
    <row r="33" spans="1:18" s="4" customFormat="1" ht="54.75" customHeight="1" x14ac:dyDescent="0.25">
      <c r="A33" s="37"/>
      <c r="B33" s="40"/>
      <c r="C33" s="60"/>
      <c r="D33" s="37"/>
      <c r="E33" s="37"/>
      <c r="F33" s="37"/>
      <c r="G33" s="37"/>
      <c r="H33" s="26" t="s">
        <v>28</v>
      </c>
      <c r="I33" s="24" t="s">
        <v>39</v>
      </c>
      <c r="J33" s="24" t="s">
        <v>34</v>
      </c>
      <c r="K33" s="26">
        <v>2368.5</v>
      </c>
      <c r="L33" s="26">
        <v>2368.5</v>
      </c>
      <c r="M33" s="3">
        <f t="shared" ref="M33:M98" si="2">L33/K33*100</f>
        <v>100</v>
      </c>
      <c r="N33" s="2"/>
    </row>
    <row r="34" spans="1:18" s="4" customFormat="1" ht="36.75" customHeight="1" x14ac:dyDescent="0.25">
      <c r="A34" s="61" t="s">
        <v>137</v>
      </c>
      <c r="B34" s="35"/>
      <c r="C34" s="35"/>
      <c r="D34" s="35"/>
      <c r="E34" s="35"/>
      <c r="F34" s="35"/>
      <c r="G34" s="35"/>
      <c r="H34" s="26" t="s">
        <v>21</v>
      </c>
      <c r="I34" s="24" t="s">
        <v>39</v>
      </c>
      <c r="J34" s="24" t="s">
        <v>36</v>
      </c>
      <c r="K34" s="26">
        <f>K35+K37</f>
        <v>15523.4</v>
      </c>
      <c r="L34" s="26">
        <f>L35+L37</f>
        <v>15523.4</v>
      </c>
      <c r="M34" s="3">
        <f t="shared" si="2"/>
        <v>100</v>
      </c>
      <c r="N34" s="1"/>
    </row>
    <row r="35" spans="1:18" s="4" customFormat="1" ht="75.75" customHeight="1" x14ac:dyDescent="0.25">
      <c r="A35" s="37" t="s">
        <v>65</v>
      </c>
      <c r="B35" s="44" t="s">
        <v>133</v>
      </c>
      <c r="C35" s="44" t="s">
        <v>108</v>
      </c>
      <c r="D35" s="37" t="s">
        <v>40</v>
      </c>
      <c r="E35" s="37"/>
      <c r="F35" s="37" t="s">
        <v>81</v>
      </c>
      <c r="G35" s="37" t="s">
        <v>135</v>
      </c>
      <c r="H35" s="26" t="s">
        <v>26</v>
      </c>
      <c r="I35" s="24" t="s">
        <v>39</v>
      </c>
      <c r="J35" s="24" t="s">
        <v>36</v>
      </c>
      <c r="K35" s="26">
        <v>14367.8</v>
      </c>
      <c r="L35" s="26">
        <v>14367.8</v>
      </c>
      <c r="M35" s="3">
        <f t="shared" si="2"/>
        <v>100</v>
      </c>
      <c r="N35" s="2"/>
    </row>
    <row r="36" spans="1:18" s="4" customFormat="1" ht="75.75" customHeight="1" x14ac:dyDescent="0.25">
      <c r="A36" s="37"/>
      <c r="B36" s="44"/>
      <c r="C36" s="44"/>
      <c r="D36" s="37"/>
      <c r="E36" s="37"/>
      <c r="F36" s="37"/>
      <c r="G36" s="37"/>
      <c r="H36" s="13" t="s">
        <v>27</v>
      </c>
      <c r="I36" s="24" t="s">
        <v>39</v>
      </c>
      <c r="J36" s="24" t="s">
        <v>36</v>
      </c>
      <c r="K36" s="26">
        <v>14367.8</v>
      </c>
      <c r="L36" s="26">
        <v>14367.8</v>
      </c>
      <c r="M36" s="3">
        <f t="shared" si="2"/>
        <v>100</v>
      </c>
      <c r="N36" s="2"/>
    </row>
    <row r="37" spans="1:18" s="4" customFormat="1" ht="60" customHeight="1" x14ac:dyDescent="0.25">
      <c r="A37" s="37"/>
      <c r="B37" s="44"/>
      <c r="C37" s="44"/>
      <c r="D37" s="37"/>
      <c r="E37" s="37"/>
      <c r="F37" s="37"/>
      <c r="G37" s="37"/>
      <c r="H37" s="26" t="s">
        <v>28</v>
      </c>
      <c r="I37" s="24" t="s">
        <v>39</v>
      </c>
      <c r="J37" s="24" t="s">
        <v>36</v>
      </c>
      <c r="K37" s="26">
        <v>1155.5999999999999</v>
      </c>
      <c r="L37" s="26">
        <v>1155.5999999999999</v>
      </c>
      <c r="M37" s="3">
        <f t="shared" si="2"/>
        <v>100</v>
      </c>
      <c r="N37" s="2"/>
    </row>
    <row r="38" spans="1:18" s="4" customFormat="1" ht="48.75" customHeight="1" x14ac:dyDescent="0.25">
      <c r="A38" s="35" t="s">
        <v>117</v>
      </c>
      <c r="B38" s="35"/>
      <c r="C38" s="35"/>
      <c r="D38" s="35"/>
      <c r="E38" s="35"/>
      <c r="F38" s="35"/>
      <c r="G38" s="35"/>
      <c r="H38" s="26" t="s">
        <v>21</v>
      </c>
      <c r="I38" s="24"/>
      <c r="J38" s="24"/>
      <c r="K38" s="26">
        <f>K39+K40+K41+K42+K47</f>
        <v>69057.8</v>
      </c>
      <c r="L38" s="26">
        <f>L39+L40+L41+L42+L47</f>
        <v>69057.8</v>
      </c>
      <c r="M38" s="3">
        <f t="shared" si="2"/>
        <v>100</v>
      </c>
      <c r="N38" s="1"/>
    </row>
    <row r="39" spans="1:18" s="4" customFormat="1" ht="27" customHeight="1" x14ac:dyDescent="0.25">
      <c r="A39" s="37" t="s">
        <v>66</v>
      </c>
      <c r="B39" s="44" t="s">
        <v>124</v>
      </c>
      <c r="C39" s="44" t="s">
        <v>115</v>
      </c>
      <c r="D39" s="37" t="s">
        <v>118</v>
      </c>
      <c r="E39" s="37"/>
      <c r="F39" s="37" t="s">
        <v>32</v>
      </c>
      <c r="G39" s="37" t="s">
        <v>136</v>
      </c>
      <c r="H39" s="53" t="s">
        <v>26</v>
      </c>
      <c r="I39" s="24" t="s">
        <v>37</v>
      </c>
      <c r="J39" s="24" t="s">
        <v>53</v>
      </c>
      <c r="K39" s="26">
        <v>743.6</v>
      </c>
      <c r="L39" s="26">
        <v>743.6</v>
      </c>
      <c r="M39" s="3">
        <f t="shared" si="2"/>
        <v>100</v>
      </c>
      <c r="N39" s="2"/>
    </row>
    <row r="40" spans="1:18" s="4" customFormat="1" ht="27" customHeight="1" x14ac:dyDescent="0.25">
      <c r="A40" s="37"/>
      <c r="B40" s="44"/>
      <c r="C40" s="44"/>
      <c r="D40" s="37"/>
      <c r="E40" s="37"/>
      <c r="F40" s="37"/>
      <c r="G40" s="37"/>
      <c r="H40" s="53"/>
      <c r="I40" s="24" t="s">
        <v>39</v>
      </c>
      <c r="J40" s="24" t="s">
        <v>39</v>
      </c>
      <c r="K40" s="26">
        <v>871.7</v>
      </c>
      <c r="L40" s="26">
        <v>871.7</v>
      </c>
      <c r="M40" s="3">
        <f t="shared" si="2"/>
        <v>100</v>
      </c>
      <c r="N40" s="2"/>
    </row>
    <row r="41" spans="1:18" s="4" customFormat="1" ht="27" customHeight="1" x14ac:dyDescent="0.25">
      <c r="A41" s="37"/>
      <c r="B41" s="44"/>
      <c r="C41" s="44"/>
      <c r="D41" s="37"/>
      <c r="E41" s="37"/>
      <c r="F41" s="37"/>
      <c r="G41" s="37"/>
      <c r="H41" s="53"/>
      <c r="I41" s="24" t="s">
        <v>38</v>
      </c>
      <c r="J41" s="24" t="s">
        <v>37</v>
      </c>
      <c r="K41" s="26">
        <v>65039.7</v>
      </c>
      <c r="L41" s="3">
        <v>65039.7</v>
      </c>
      <c r="M41" s="3">
        <f t="shared" si="2"/>
        <v>100</v>
      </c>
      <c r="N41" s="2"/>
      <c r="R41" s="14"/>
    </row>
    <row r="42" spans="1:18" s="4" customFormat="1" ht="20.25" customHeight="1" x14ac:dyDescent="0.25">
      <c r="A42" s="37"/>
      <c r="B42" s="44"/>
      <c r="C42" s="44"/>
      <c r="D42" s="37"/>
      <c r="E42" s="37"/>
      <c r="F42" s="37"/>
      <c r="G42" s="37"/>
      <c r="H42" s="53"/>
      <c r="I42" s="24" t="s">
        <v>38</v>
      </c>
      <c r="J42" s="24" t="s">
        <v>36</v>
      </c>
      <c r="K42" s="26">
        <v>0</v>
      </c>
      <c r="L42" s="26">
        <v>0</v>
      </c>
      <c r="M42" s="3"/>
      <c r="N42" s="2"/>
    </row>
    <row r="43" spans="1:18" s="4" customFormat="1" ht="27" customHeight="1" x14ac:dyDescent="0.25">
      <c r="A43" s="37"/>
      <c r="B43" s="44"/>
      <c r="C43" s="44"/>
      <c r="D43" s="37"/>
      <c r="E43" s="37"/>
      <c r="F43" s="37"/>
      <c r="G43" s="37"/>
      <c r="H43" s="52" t="s">
        <v>27</v>
      </c>
      <c r="I43" s="24" t="s">
        <v>37</v>
      </c>
      <c r="J43" s="24" t="s">
        <v>53</v>
      </c>
      <c r="K43" s="26">
        <v>743.6</v>
      </c>
      <c r="L43" s="26">
        <v>743.6</v>
      </c>
      <c r="M43" s="3">
        <v>100</v>
      </c>
      <c r="N43" s="2"/>
    </row>
    <row r="44" spans="1:18" s="4" customFormat="1" ht="27" customHeight="1" x14ac:dyDescent="0.25">
      <c r="A44" s="37"/>
      <c r="B44" s="44"/>
      <c r="C44" s="44"/>
      <c r="D44" s="37"/>
      <c r="E44" s="37"/>
      <c r="F44" s="37"/>
      <c r="G44" s="37"/>
      <c r="H44" s="52"/>
      <c r="I44" s="24" t="s">
        <v>39</v>
      </c>
      <c r="J44" s="24" t="s">
        <v>39</v>
      </c>
      <c r="K44" s="26">
        <v>871.7</v>
      </c>
      <c r="L44" s="26">
        <v>871.7</v>
      </c>
      <c r="M44" s="3">
        <v>100</v>
      </c>
      <c r="N44" s="2"/>
    </row>
    <row r="45" spans="1:18" s="4" customFormat="1" ht="27" customHeight="1" x14ac:dyDescent="0.25">
      <c r="A45" s="37"/>
      <c r="B45" s="44"/>
      <c r="C45" s="44"/>
      <c r="D45" s="37"/>
      <c r="E45" s="37"/>
      <c r="F45" s="37"/>
      <c r="G45" s="37"/>
      <c r="H45" s="52"/>
      <c r="I45" s="24" t="s">
        <v>38</v>
      </c>
      <c r="J45" s="24" t="s">
        <v>37</v>
      </c>
      <c r="K45" s="26">
        <v>65039.7</v>
      </c>
      <c r="L45" s="26">
        <v>65039.7</v>
      </c>
      <c r="M45" s="3">
        <v>100</v>
      </c>
      <c r="N45" s="2"/>
    </row>
    <row r="46" spans="1:18" s="4" customFormat="1" ht="20.25" customHeight="1" x14ac:dyDescent="0.25">
      <c r="A46" s="37"/>
      <c r="B46" s="44"/>
      <c r="C46" s="44"/>
      <c r="D46" s="37"/>
      <c r="E46" s="37"/>
      <c r="F46" s="37"/>
      <c r="G46" s="37"/>
      <c r="H46" s="52"/>
      <c r="I46" s="24" t="s">
        <v>38</v>
      </c>
      <c r="J46" s="24" t="s">
        <v>36</v>
      </c>
      <c r="K46" s="26">
        <v>0</v>
      </c>
      <c r="L46" s="26">
        <v>0</v>
      </c>
      <c r="M46" s="3"/>
      <c r="N46" s="2"/>
    </row>
    <row r="47" spans="1:18" s="4" customFormat="1" ht="21.75" customHeight="1" x14ac:dyDescent="0.25">
      <c r="A47" s="37"/>
      <c r="B47" s="44"/>
      <c r="C47" s="44"/>
      <c r="D47" s="37"/>
      <c r="E47" s="37"/>
      <c r="F47" s="37"/>
      <c r="G47" s="37"/>
      <c r="H47" s="26" t="s">
        <v>28</v>
      </c>
      <c r="I47" s="24" t="s">
        <v>38</v>
      </c>
      <c r="J47" s="24" t="s">
        <v>37</v>
      </c>
      <c r="K47" s="26">
        <v>2402.8000000000002</v>
      </c>
      <c r="L47" s="26">
        <v>2402.8000000000002</v>
      </c>
      <c r="M47" s="3">
        <f t="shared" si="2"/>
        <v>100</v>
      </c>
      <c r="N47" s="2"/>
    </row>
    <row r="48" spans="1:18" s="4" customFormat="1" ht="42.75" customHeight="1" x14ac:dyDescent="0.25">
      <c r="A48" s="35" t="s">
        <v>105</v>
      </c>
      <c r="B48" s="35"/>
      <c r="C48" s="35"/>
      <c r="D48" s="35"/>
      <c r="E48" s="35"/>
      <c r="F48" s="35"/>
      <c r="G48" s="35"/>
      <c r="H48" s="26" t="s">
        <v>21</v>
      </c>
      <c r="I48" s="24" t="s">
        <v>33</v>
      </c>
      <c r="J48" s="24" t="s">
        <v>34</v>
      </c>
      <c r="K48" s="3">
        <f>K49+K51</f>
        <v>11736.7</v>
      </c>
      <c r="L48" s="3">
        <f>L49+L51</f>
        <v>11736.7</v>
      </c>
      <c r="M48" s="3">
        <f t="shared" si="2"/>
        <v>100</v>
      </c>
      <c r="N48" s="1"/>
    </row>
    <row r="49" spans="1:14" s="4" customFormat="1" ht="143.25" customHeight="1" x14ac:dyDescent="0.25">
      <c r="A49" s="37" t="s">
        <v>67</v>
      </c>
      <c r="B49" s="38" t="s">
        <v>134</v>
      </c>
      <c r="C49" s="44" t="s">
        <v>116</v>
      </c>
      <c r="D49" s="37">
        <v>2018</v>
      </c>
      <c r="E49" s="37"/>
      <c r="F49" s="37" t="s">
        <v>82</v>
      </c>
      <c r="G49" s="37" t="s">
        <v>135</v>
      </c>
      <c r="H49" s="26" t="s">
        <v>26</v>
      </c>
      <c r="I49" s="24" t="s">
        <v>33</v>
      </c>
      <c r="J49" s="24" t="s">
        <v>34</v>
      </c>
      <c r="K49" s="26">
        <v>11736.7</v>
      </c>
      <c r="L49" s="26">
        <v>11736.7</v>
      </c>
      <c r="M49" s="3">
        <f t="shared" si="2"/>
        <v>100</v>
      </c>
      <c r="N49" s="2"/>
    </row>
    <row r="50" spans="1:14" s="4" customFormat="1" ht="31.5" customHeight="1" x14ac:dyDescent="0.25">
      <c r="A50" s="37"/>
      <c r="B50" s="39"/>
      <c r="C50" s="44"/>
      <c r="D50" s="37"/>
      <c r="E50" s="37"/>
      <c r="F50" s="37"/>
      <c r="G50" s="37"/>
      <c r="H50" s="13" t="s">
        <v>27</v>
      </c>
      <c r="I50" s="24" t="s">
        <v>33</v>
      </c>
      <c r="J50" s="24" t="s">
        <v>34</v>
      </c>
      <c r="K50" s="26">
        <v>11736.7</v>
      </c>
      <c r="L50" s="26">
        <v>11736.7</v>
      </c>
      <c r="M50" s="3">
        <f t="shared" si="2"/>
        <v>100</v>
      </c>
      <c r="N50" s="2"/>
    </row>
    <row r="51" spans="1:14" s="4" customFormat="1" ht="31.5" customHeight="1" x14ac:dyDescent="0.25">
      <c r="A51" s="37"/>
      <c r="B51" s="40"/>
      <c r="C51" s="44"/>
      <c r="D51" s="37"/>
      <c r="E51" s="37"/>
      <c r="F51" s="37"/>
      <c r="G51" s="37"/>
      <c r="H51" s="26" t="s">
        <v>28</v>
      </c>
      <c r="I51" s="24" t="s">
        <v>33</v>
      </c>
      <c r="J51" s="24" t="s">
        <v>34</v>
      </c>
      <c r="K51" s="26">
        <v>0</v>
      </c>
      <c r="L51" s="26">
        <v>0</v>
      </c>
      <c r="M51" s="3"/>
      <c r="N51" s="2"/>
    </row>
    <row r="52" spans="1:14" s="4" customFormat="1" ht="55.5" customHeight="1" x14ac:dyDescent="0.25">
      <c r="A52" s="35" t="s">
        <v>109</v>
      </c>
      <c r="B52" s="35"/>
      <c r="C52" s="35"/>
      <c r="D52" s="35"/>
      <c r="E52" s="35"/>
      <c r="F52" s="35"/>
      <c r="G52" s="35"/>
      <c r="H52" s="26" t="s">
        <v>21</v>
      </c>
      <c r="I52" s="24"/>
      <c r="J52" s="24"/>
      <c r="K52" s="3">
        <f>K53+K54+K55+K56+K57+K58+K59+K60+K61+K71</f>
        <v>27732.300000000003</v>
      </c>
      <c r="L52" s="3">
        <f>L53+L54+L55+L56+L57+L58+L59+L60+L61+L71</f>
        <v>27732.300000000003</v>
      </c>
      <c r="M52" s="3">
        <f t="shared" si="2"/>
        <v>100</v>
      </c>
      <c r="N52" s="1"/>
    </row>
    <row r="53" spans="1:14" s="4" customFormat="1" ht="12" customHeight="1" x14ac:dyDescent="0.25">
      <c r="A53" s="37" t="s">
        <v>68</v>
      </c>
      <c r="B53" s="44" t="s">
        <v>59</v>
      </c>
      <c r="C53" s="62" t="s">
        <v>110</v>
      </c>
      <c r="D53" s="37">
        <v>2018</v>
      </c>
      <c r="E53" s="37"/>
      <c r="F53" s="37" t="s">
        <v>83</v>
      </c>
      <c r="G53" s="37" t="s">
        <v>135</v>
      </c>
      <c r="H53" s="53" t="s">
        <v>26</v>
      </c>
      <c r="I53" s="24" t="s">
        <v>39</v>
      </c>
      <c r="J53" s="24" t="s">
        <v>34</v>
      </c>
      <c r="K53" s="26">
        <v>0</v>
      </c>
      <c r="L53" s="26">
        <v>0</v>
      </c>
      <c r="M53" s="3"/>
      <c r="N53" s="2"/>
    </row>
    <row r="54" spans="1:14" s="4" customFormat="1" ht="12" customHeight="1" x14ac:dyDescent="0.25">
      <c r="A54" s="37"/>
      <c r="B54" s="44"/>
      <c r="C54" s="62"/>
      <c r="D54" s="37"/>
      <c r="E54" s="37"/>
      <c r="F54" s="37"/>
      <c r="G54" s="37"/>
      <c r="H54" s="53"/>
      <c r="I54" s="24" t="s">
        <v>60</v>
      </c>
      <c r="J54" s="24" t="s">
        <v>37</v>
      </c>
      <c r="K54" s="26">
        <v>11766.5</v>
      </c>
      <c r="L54" s="26">
        <v>11766.5</v>
      </c>
      <c r="M54" s="3">
        <f t="shared" si="2"/>
        <v>100</v>
      </c>
      <c r="N54" s="2"/>
    </row>
    <row r="55" spans="1:14" s="4" customFormat="1" ht="12" customHeight="1" x14ac:dyDescent="0.25">
      <c r="A55" s="37"/>
      <c r="B55" s="44"/>
      <c r="C55" s="62"/>
      <c r="D55" s="37"/>
      <c r="E55" s="37"/>
      <c r="F55" s="37"/>
      <c r="G55" s="37"/>
      <c r="H55" s="53"/>
      <c r="I55" s="24" t="s">
        <v>60</v>
      </c>
      <c r="J55" s="24" t="s">
        <v>34</v>
      </c>
      <c r="K55" s="26">
        <v>5157.3</v>
      </c>
      <c r="L55" s="26">
        <v>5157.3</v>
      </c>
      <c r="M55" s="3">
        <f t="shared" si="2"/>
        <v>100</v>
      </c>
      <c r="N55" s="2"/>
    </row>
    <row r="56" spans="1:14" s="4" customFormat="1" ht="12" customHeight="1" x14ac:dyDescent="0.25">
      <c r="A56" s="37"/>
      <c r="B56" s="44"/>
      <c r="C56" s="62"/>
      <c r="D56" s="37"/>
      <c r="E56" s="37"/>
      <c r="F56" s="37"/>
      <c r="G56" s="37"/>
      <c r="H56" s="53"/>
      <c r="I56" s="24" t="s">
        <v>60</v>
      </c>
      <c r="J56" s="24" t="s">
        <v>45</v>
      </c>
      <c r="K56" s="26">
        <v>242.3</v>
      </c>
      <c r="L56" s="26">
        <v>242.3</v>
      </c>
      <c r="M56" s="3">
        <f t="shared" si="2"/>
        <v>100</v>
      </c>
      <c r="N56" s="2"/>
    </row>
    <row r="57" spans="1:14" s="4" customFormat="1" ht="12" customHeight="1" x14ac:dyDescent="0.25">
      <c r="A57" s="37"/>
      <c r="B57" s="44"/>
      <c r="C57" s="62"/>
      <c r="D57" s="37"/>
      <c r="E57" s="37"/>
      <c r="F57" s="37"/>
      <c r="G57" s="37"/>
      <c r="H57" s="53"/>
      <c r="I57" s="24" t="s">
        <v>60</v>
      </c>
      <c r="J57" s="24" t="s">
        <v>36</v>
      </c>
      <c r="K57" s="26">
        <v>276.89999999999998</v>
      </c>
      <c r="L57" s="26">
        <v>276.89999999999998</v>
      </c>
      <c r="M57" s="3">
        <f t="shared" si="2"/>
        <v>100</v>
      </c>
      <c r="N57" s="2"/>
    </row>
    <row r="58" spans="1:14" s="4" customFormat="1" ht="12" customHeight="1" x14ac:dyDescent="0.25">
      <c r="A58" s="37"/>
      <c r="B58" s="44"/>
      <c r="C58" s="62"/>
      <c r="D58" s="37"/>
      <c r="E58" s="37"/>
      <c r="F58" s="37"/>
      <c r="G58" s="37"/>
      <c r="H58" s="53"/>
      <c r="I58" s="24" t="s">
        <v>60</v>
      </c>
      <c r="J58" s="24" t="s">
        <v>49</v>
      </c>
      <c r="K58" s="26">
        <v>155.80000000000001</v>
      </c>
      <c r="L58" s="26">
        <v>155.80000000000001</v>
      </c>
      <c r="M58" s="3">
        <f t="shared" si="2"/>
        <v>100</v>
      </c>
      <c r="N58" s="2"/>
    </row>
    <row r="59" spans="1:14" s="4" customFormat="1" ht="12" customHeight="1" x14ac:dyDescent="0.25">
      <c r="A59" s="37"/>
      <c r="B59" s="44"/>
      <c r="C59" s="62"/>
      <c r="D59" s="37"/>
      <c r="E59" s="37"/>
      <c r="F59" s="37"/>
      <c r="G59" s="37"/>
      <c r="H59" s="53"/>
      <c r="I59" s="24" t="s">
        <v>60</v>
      </c>
      <c r="J59" s="24" t="s">
        <v>61</v>
      </c>
      <c r="K59" s="26">
        <v>1124.9000000000001</v>
      </c>
      <c r="L59" s="26">
        <v>1124.9000000000001</v>
      </c>
      <c r="M59" s="3">
        <f t="shared" si="2"/>
        <v>100</v>
      </c>
      <c r="N59" s="2"/>
    </row>
    <row r="60" spans="1:14" s="4" customFormat="1" ht="12" customHeight="1" x14ac:dyDescent="0.25">
      <c r="A60" s="37"/>
      <c r="B60" s="44"/>
      <c r="C60" s="62"/>
      <c r="D60" s="37"/>
      <c r="E60" s="37"/>
      <c r="F60" s="37"/>
      <c r="G60" s="37"/>
      <c r="H60" s="53"/>
      <c r="I60" s="24" t="s">
        <v>60</v>
      </c>
      <c r="J60" s="24" t="s">
        <v>60</v>
      </c>
      <c r="K60" s="26">
        <v>3132.5</v>
      </c>
      <c r="L60" s="26">
        <v>3132.5</v>
      </c>
      <c r="M60" s="3">
        <f t="shared" si="2"/>
        <v>100</v>
      </c>
      <c r="N60" s="2"/>
    </row>
    <row r="61" spans="1:14" s="4" customFormat="1" ht="12" customHeight="1" x14ac:dyDescent="0.25">
      <c r="A61" s="37"/>
      <c r="B61" s="44"/>
      <c r="C61" s="62"/>
      <c r="D61" s="37"/>
      <c r="E61" s="37"/>
      <c r="F61" s="37"/>
      <c r="G61" s="37"/>
      <c r="H61" s="53"/>
      <c r="I61" s="24" t="s">
        <v>33</v>
      </c>
      <c r="J61" s="24" t="s">
        <v>34</v>
      </c>
      <c r="K61" s="26">
        <v>541.5</v>
      </c>
      <c r="L61" s="26">
        <v>541.5</v>
      </c>
      <c r="M61" s="3">
        <f t="shared" si="2"/>
        <v>100</v>
      </c>
      <c r="N61" s="2"/>
    </row>
    <row r="62" spans="1:14" s="4" customFormat="1" ht="15" customHeight="1" x14ac:dyDescent="0.25">
      <c r="A62" s="37"/>
      <c r="B62" s="44"/>
      <c r="C62" s="62"/>
      <c r="D62" s="37"/>
      <c r="E62" s="37"/>
      <c r="F62" s="37"/>
      <c r="G62" s="37"/>
      <c r="H62" s="52" t="s">
        <v>27</v>
      </c>
      <c r="I62" s="24" t="s">
        <v>39</v>
      </c>
      <c r="J62" s="24" t="s">
        <v>34</v>
      </c>
      <c r="K62" s="26">
        <v>0</v>
      </c>
      <c r="L62" s="26">
        <v>0</v>
      </c>
      <c r="M62" s="3"/>
      <c r="N62" s="2"/>
    </row>
    <row r="63" spans="1:14" s="4" customFormat="1" ht="15" customHeight="1" x14ac:dyDescent="0.25">
      <c r="A63" s="37"/>
      <c r="B63" s="44"/>
      <c r="C63" s="62"/>
      <c r="D63" s="37"/>
      <c r="E63" s="37"/>
      <c r="F63" s="37"/>
      <c r="G63" s="37"/>
      <c r="H63" s="52"/>
      <c r="I63" s="24" t="s">
        <v>60</v>
      </c>
      <c r="J63" s="24" t="s">
        <v>37</v>
      </c>
      <c r="K63" s="26">
        <v>5115.6000000000004</v>
      </c>
      <c r="L63" s="26">
        <v>5115.6000000000004</v>
      </c>
      <c r="M63" s="3">
        <f t="shared" si="2"/>
        <v>100</v>
      </c>
      <c r="N63" s="2"/>
    </row>
    <row r="64" spans="1:14" s="4" customFormat="1" ht="15" customHeight="1" x14ac:dyDescent="0.25">
      <c r="A64" s="37"/>
      <c r="B64" s="44"/>
      <c r="C64" s="62"/>
      <c r="D64" s="37"/>
      <c r="E64" s="37"/>
      <c r="F64" s="37"/>
      <c r="G64" s="37"/>
      <c r="H64" s="52"/>
      <c r="I64" s="24" t="s">
        <v>60</v>
      </c>
      <c r="J64" s="24" t="s">
        <v>34</v>
      </c>
      <c r="K64" s="26">
        <v>5157.3</v>
      </c>
      <c r="L64" s="26">
        <v>5157.3</v>
      </c>
      <c r="M64" s="3">
        <f t="shared" si="2"/>
        <v>100</v>
      </c>
      <c r="N64" s="2"/>
    </row>
    <row r="65" spans="1:14" s="4" customFormat="1" ht="15" customHeight="1" x14ac:dyDescent="0.25">
      <c r="A65" s="37"/>
      <c r="B65" s="44"/>
      <c r="C65" s="62"/>
      <c r="D65" s="37"/>
      <c r="E65" s="37"/>
      <c r="F65" s="37"/>
      <c r="G65" s="37"/>
      <c r="H65" s="52"/>
      <c r="I65" s="24" t="s">
        <v>60</v>
      </c>
      <c r="J65" s="24" t="s">
        <v>45</v>
      </c>
      <c r="K65" s="26">
        <v>242.3</v>
      </c>
      <c r="L65" s="26">
        <v>242.3</v>
      </c>
      <c r="M65" s="3">
        <f t="shared" si="2"/>
        <v>100</v>
      </c>
      <c r="N65" s="2"/>
    </row>
    <row r="66" spans="1:14" s="4" customFormat="1" ht="15" customHeight="1" x14ac:dyDescent="0.25">
      <c r="A66" s="37"/>
      <c r="B66" s="44"/>
      <c r="C66" s="62"/>
      <c r="D66" s="37"/>
      <c r="E66" s="37"/>
      <c r="F66" s="37"/>
      <c r="G66" s="37"/>
      <c r="H66" s="52"/>
      <c r="I66" s="24" t="s">
        <v>60</v>
      </c>
      <c r="J66" s="24" t="s">
        <v>36</v>
      </c>
      <c r="K66" s="26">
        <v>276.89999999999998</v>
      </c>
      <c r="L66" s="26">
        <v>276.89999999999998</v>
      </c>
      <c r="M66" s="3">
        <f t="shared" si="2"/>
        <v>100</v>
      </c>
      <c r="N66" s="2"/>
    </row>
    <row r="67" spans="1:14" s="4" customFormat="1" ht="15" customHeight="1" x14ac:dyDescent="0.25">
      <c r="A67" s="37"/>
      <c r="B67" s="44"/>
      <c r="C67" s="62"/>
      <c r="D67" s="37"/>
      <c r="E67" s="37"/>
      <c r="F67" s="37"/>
      <c r="G67" s="37"/>
      <c r="H67" s="52"/>
      <c r="I67" s="24" t="s">
        <v>60</v>
      </c>
      <c r="J67" s="24" t="s">
        <v>49</v>
      </c>
      <c r="K67" s="26">
        <v>155.80000000000001</v>
      </c>
      <c r="L67" s="26">
        <v>155.80000000000001</v>
      </c>
      <c r="M67" s="3">
        <f t="shared" si="2"/>
        <v>100</v>
      </c>
      <c r="N67" s="2"/>
    </row>
    <row r="68" spans="1:14" s="4" customFormat="1" ht="15" customHeight="1" x14ac:dyDescent="0.25">
      <c r="A68" s="37"/>
      <c r="B68" s="44"/>
      <c r="C68" s="62"/>
      <c r="D68" s="37"/>
      <c r="E68" s="37"/>
      <c r="F68" s="37"/>
      <c r="G68" s="37"/>
      <c r="H68" s="52"/>
      <c r="I68" s="24" t="s">
        <v>60</v>
      </c>
      <c r="J68" s="24" t="s">
        <v>61</v>
      </c>
      <c r="K68" s="26">
        <v>1124.9000000000001</v>
      </c>
      <c r="L68" s="26">
        <v>1124.9000000000001</v>
      </c>
      <c r="M68" s="3">
        <f t="shared" si="2"/>
        <v>100</v>
      </c>
      <c r="N68" s="2"/>
    </row>
    <row r="69" spans="1:14" s="4" customFormat="1" ht="15" customHeight="1" x14ac:dyDescent="0.25">
      <c r="A69" s="37"/>
      <c r="B69" s="44"/>
      <c r="C69" s="62"/>
      <c r="D69" s="37"/>
      <c r="E69" s="37"/>
      <c r="F69" s="37"/>
      <c r="G69" s="37"/>
      <c r="H69" s="52"/>
      <c r="I69" s="24" t="s">
        <v>60</v>
      </c>
      <c r="J69" s="24" t="s">
        <v>60</v>
      </c>
      <c r="K69" s="26">
        <v>3132.5</v>
      </c>
      <c r="L69" s="26">
        <v>3132.5</v>
      </c>
      <c r="M69" s="3">
        <f t="shared" si="2"/>
        <v>100</v>
      </c>
      <c r="N69" s="2"/>
    </row>
    <row r="70" spans="1:14" s="4" customFormat="1" ht="15" customHeight="1" x14ac:dyDescent="0.25">
      <c r="A70" s="37"/>
      <c r="B70" s="44"/>
      <c r="C70" s="62"/>
      <c r="D70" s="37"/>
      <c r="E70" s="37"/>
      <c r="F70" s="37"/>
      <c r="G70" s="37"/>
      <c r="H70" s="52"/>
      <c r="I70" s="24" t="s">
        <v>33</v>
      </c>
      <c r="J70" s="24" t="s">
        <v>34</v>
      </c>
      <c r="K70" s="26">
        <v>541.5</v>
      </c>
      <c r="L70" s="26">
        <v>541.5</v>
      </c>
      <c r="M70" s="3">
        <f t="shared" si="2"/>
        <v>100</v>
      </c>
      <c r="N70" s="2"/>
    </row>
    <row r="71" spans="1:14" s="4" customFormat="1" ht="22.5" customHeight="1" x14ac:dyDescent="0.25">
      <c r="A71" s="37"/>
      <c r="B71" s="44"/>
      <c r="C71" s="62"/>
      <c r="D71" s="37"/>
      <c r="E71" s="37"/>
      <c r="F71" s="37"/>
      <c r="G71" s="37"/>
      <c r="H71" s="26" t="s">
        <v>28</v>
      </c>
      <c r="I71" s="24"/>
      <c r="J71" s="24"/>
      <c r="K71" s="26">
        <v>5334.6</v>
      </c>
      <c r="L71" s="26">
        <v>5334.6</v>
      </c>
      <c r="M71" s="3"/>
      <c r="N71" s="2"/>
    </row>
    <row r="72" spans="1:14" s="4" customFormat="1" ht="35.25" customHeight="1" x14ac:dyDescent="0.25">
      <c r="A72" s="35" t="s">
        <v>111</v>
      </c>
      <c r="B72" s="35"/>
      <c r="C72" s="35"/>
      <c r="D72" s="35"/>
      <c r="E72" s="35"/>
      <c r="F72" s="35"/>
      <c r="G72" s="35"/>
      <c r="H72" s="26" t="s">
        <v>21</v>
      </c>
      <c r="I72" s="24"/>
      <c r="J72" s="24"/>
      <c r="K72" s="3">
        <f>SUM(K73:K80)+K89</f>
        <v>30775.599999999999</v>
      </c>
      <c r="L72" s="3">
        <f>SUM(L73:L80)+L89</f>
        <v>30775.599999999999</v>
      </c>
      <c r="M72" s="3">
        <f t="shared" si="2"/>
        <v>100</v>
      </c>
      <c r="N72" s="1"/>
    </row>
    <row r="73" spans="1:14" s="4" customFormat="1" ht="18" customHeight="1" x14ac:dyDescent="0.25">
      <c r="A73" s="37" t="s">
        <v>69</v>
      </c>
      <c r="B73" s="44" t="s">
        <v>59</v>
      </c>
      <c r="C73" s="44" t="s">
        <v>112</v>
      </c>
      <c r="D73" s="37">
        <v>2018</v>
      </c>
      <c r="E73" s="37"/>
      <c r="F73" s="37" t="s">
        <v>83</v>
      </c>
      <c r="G73" s="37" t="s">
        <v>135</v>
      </c>
      <c r="H73" s="53" t="s">
        <v>26</v>
      </c>
      <c r="I73" s="24" t="s">
        <v>60</v>
      </c>
      <c r="J73" s="24" t="s">
        <v>37</v>
      </c>
      <c r="K73" s="26">
        <v>11125.1</v>
      </c>
      <c r="L73" s="26">
        <v>11125.1</v>
      </c>
      <c r="M73" s="3">
        <f t="shared" si="2"/>
        <v>100</v>
      </c>
      <c r="N73" s="2"/>
    </row>
    <row r="74" spans="1:14" s="4" customFormat="1" ht="12" x14ac:dyDescent="0.25">
      <c r="A74" s="37"/>
      <c r="B74" s="44"/>
      <c r="C74" s="44"/>
      <c r="D74" s="37"/>
      <c r="E74" s="37"/>
      <c r="F74" s="37"/>
      <c r="G74" s="37"/>
      <c r="H74" s="53"/>
      <c r="I74" s="24" t="s">
        <v>60</v>
      </c>
      <c r="J74" s="24" t="s">
        <v>34</v>
      </c>
      <c r="K74" s="26">
        <v>654.29999999999995</v>
      </c>
      <c r="L74" s="26">
        <v>654.29999999999995</v>
      </c>
      <c r="M74" s="3">
        <f t="shared" si="2"/>
        <v>100</v>
      </c>
      <c r="N74" s="2"/>
    </row>
    <row r="75" spans="1:14" s="4" customFormat="1" ht="12" x14ac:dyDescent="0.25">
      <c r="A75" s="37"/>
      <c r="B75" s="44"/>
      <c r="C75" s="44"/>
      <c r="D75" s="37"/>
      <c r="E75" s="37"/>
      <c r="F75" s="37"/>
      <c r="G75" s="37"/>
      <c r="H75" s="53"/>
      <c r="I75" s="24" t="s">
        <v>60</v>
      </c>
      <c r="J75" s="24" t="s">
        <v>45</v>
      </c>
      <c r="K75" s="26">
        <v>104.7</v>
      </c>
      <c r="L75" s="26">
        <v>104.7</v>
      </c>
      <c r="M75" s="3">
        <f t="shared" si="2"/>
        <v>100</v>
      </c>
      <c r="N75" s="2"/>
    </row>
    <row r="76" spans="1:14" s="4" customFormat="1" ht="12" x14ac:dyDescent="0.25">
      <c r="A76" s="37"/>
      <c r="B76" s="44"/>
      <c r="C76" s="44"/>
      <c r="D76" s="37"/>
      <c r="E76" s="37"/>
      <c r="F76" s="37"/>
      <c r="G76" s="37"/>
      <c r="H76" s="53"/>
      <c r="I76" s="24" t="s">
        <v>60</v>
      </c>
      <c r="J76" s="24" t="s">
        <v>36</v>
      </c>
      <c r="K76" s="26">
        <v>183.2</v>
      </c>
      <c r="L76" s="26">
        <v>183.2</v>
      </c>
      <c r="M76" s="3">
        <f t="shared" si="2"/>
        <v>100</v>
      </c>
      <c r="N76" s="2"/>
    </row>
    <row r="77" spans="1:14" s="4" customFormat="1" ht="12" x14ac:dyDescent="0.25">
      <c r="A77" s="37"/>
      <c r="B77" s="44"/>
      <c r="C77" s="44"/>
      <c r="D77" s="37"/>
      <c r="E77" s="37"/>
      <c r="F77" s="37"/>
      <c r="G77" s="37"/>
      <c r="H77" s="53"/>
      <c r="I77" s="24" t="s">
        <v>60</v>
      </c>
      <c r="J77" s="24" t="s">
        <v>49</v>
      </c>
      <c r="K77" s="26">
        <v>0</v>
      </c>
      <c r="L77" s="26">
        <v>0</v>
      </c>
      <c r="M77" s="3"/>
      <c r="N77" s="2"/>
    </row>
    <row r="78" spans="1:14" s="4" customFormat="1" ht="12" x14ac:dyDescent="0.25">
      <c r="A78" s="37"/>
      <c r="B78" s="44"/>
      <c r="C78" s="44"/>
      <c r="D78" s="37"/>
      <c r="E78" s="37"/>
      <c r="F78" s="37"/>
      <c r="G78" s="37"/>
      <c r="H78" s="53"/>
      <c r="I78" s="24" t="s">
        <v>60</v>
      </c>
      <c r="J78" s="24" t="s">
        <v>61</v>
      </c>
      <c r="K78" s="26">
        <v>0</v>
      </c>
      <c r="L78" s="26">
        <v>0</v>
      </c>
      <c r="M78" s="3"/>
      <c r="N78" s="2"/>
    </row>
    <row r="79" spans="1:14" s="4" customFormat="1" ht="12" x14ac:dyDescent="0.25">
      <c r="A79" s="37"/>
      <c r="B79" s="44"/>
      <c r="C79" s="44"/>
      <c r="D79" s="37"/>
      <c r="E79" s="37"/>
      <c r="F79" s="37"/>
      <c r="G79" s="37"/>
      <c r="H79" s="53"/>
      <c r="I79" s="24" t="s">
        <v>60</v>
      </c>
      <c r="J79" s="24" t="s">
        <v>60</v>
      </c>
      <c r="K79" s="26">
        <v>550</v>
      </c>
      <c r="L79" s="26">
        <v>550</v>
      </c>
      <c r="M79" s="3">
        <f t="shared" si="2"/>
        <v>100</v>
      </c>
      <c r="N79" s="2"/>
    </row>
    <row r="80" spans="1:14" s="4" customFormat="1" ht="12" x14ac:dyDescent="0.25">
      <c r="A80" s="37"/>
      <c r="B80" s="44"/>
      <c r="C80" s="44"/>
      <c r="D80" s="37"/>
      <c r="E80" s="37"/>
      <c r="F80" s="37"/>
      <c r="G80" s="37"/>
      <c r="H80" s="53"/>
      <c r="I80" s="24" t="s">
        <v>33</v>
      </c>
      <c r="J80" s="24" t="s">
        <v>34</v>
      </c>
      <c r="K80" s="26">
        <v>11594.4</v>
      </c>
      <c r="L80" s="26">
        <v>11594.4</v>
      </c>
      <c r="M80" s="3">
        <f t="shared" si="2"/>
        <v>100</v>
      </c>
      <c r="N80" s="2"/>
    </row>
    <row r="81" spans="1:16" s="4" customFormat="1" ht="36" customHeight="1" x14ac:dyDescent="0.25">
      <c r="A81" s="37"/>
      <c r="B81" s="44"/>
      <c r="C81" s="44"/>
      <c r="D81" s="37"/>
      <c r="E81" s="37"/>
      <c r="F81" s="37"/>
      <c r="G81" s="37"/>
      <c r="H81" s="52" t="s">
        <v>27</v>
      </c>
      <c r="I81" s="24" t="s">
        <v>60</v>
      </c>
      <c r="J81" s="24" t="s">
        <v>37</v>
      </c>
      <c r="K81" s="26">
        <v>11125.1</v>
      </c>
      <c r="L81" s="26">
        <v>11125.1</v>
      </c>
      <c r="M81" s="3">
        <f t="shared" si="2"/>
        <v>100</v>
      </c>
      <c r="N81" s="2"/>
    </row>
    <row r="82" spans="1:16" s="4" customFormat="1" ht="12" x14ac:dyDescent="0.25">
      <c r="A82" s="37"/>
      <c r="B82" s="44"/>
      <c r="C82" s="44"/>
      <c r="D82" s="37"/>
      <c r="E82" s="37"/>
      <c r="F82" s="37"/>
      <c r="G82" s="37"/>
      <c r="H82" s="52"/>
      <c r="I82" s="24" t="s">
        <v>60</v>
      </c>
      <c r="J82" s="24" t="s">
        <v>34</v>
      </c>
      <c r="K82" s="26">
        <v>654.29999999999995</v>
      </c>
      <c r="L82" s="26">
        <v>654.29999999999995</v>
      </c>
      <c r="M82" s="3">
        <f t="shared" si="2"/>
        <v>100</v>
      </c>
      <c r="N82" s="2"/>
    </row>
    <row r="83" spans="1:16" s="4" customFormat="1" ht="12" x14ac:dyDescent="0.25">
      <c r="A83" s="37"/>
      <c r="B83" s="44"/>
      <c r="C83" s="44"/>
      <c r="D83" s="37"/>
      <c r="E83" s="37"/>
      <c r="F83" s="37"/>
      <c r="G83" s="37"/>
      <c r="H83" s="52"/>
      <c r="I83" s="24" t="s">
        <v>60</v>
      </c>
      <c r="J83" s="24" t="s">
        <v>45</v>
      </c>
      <c r="K83" s="26">
        <v>104.7</v>
      </c>
      <c r="L83" s="26">
        <v>104.7</v>
      </c>
      <c r="M83" s="3">
        <f t="shared" si="2"/>
        <v>100</v>
      </c>
      <c r="N83" s="2"/>
    </row>
    <row r="84" spans="1:16" s="4" customFormat="1" ht="12" x14ac:dyDescent="0.25">
      <c r="A84" s="37"/>
      <c r="B84" s="44"/>
      <c r="C84" s="44"/>
      <c r="D84" s="37"/>
      <c r="E84" s="37"/>
      <c r="F84" s="37"/>
      <c r="G84" s="37"/>
      <c r="H84" s="52"/>
      <c r="I84" s="24" t="s">
        <v>60</v>
      </c>
      <c r="J84" s="24" t="s">
        <v>36</v>
      </c>
      <c r="K84" s="26">
        <v>183.2</v>
      </c>
      <c r="L84" s="26">
        <v>183.2</v>
      </c>
      <c r="M84" s="3">
        <f t="shared" si="2"/>
        <v>100</v>
      </c>
      <c r="N84" s="2"/>
    </row>
    <row r="85" spans="1:16" s="4" customFormat="1" ht="12" x14ac:dyDescent="0.25">
      <c r="A85" s="37"/>
      <c r="B85" s="44"/>
      <c r="C85" s="44"/>
      <c r="D85" s="37"/>
      <c r="E85" s="37"/>
      <c r="F85" s="37"/>
      <c r="G85" s="37"/>
      <c r="H85" s="52"/>
      <c r="I85" s="24" t="s">
        <v>60</v>
      </c>
      <c r="J85" s="24" t="s">
        <v>49</v>
      </c>
      <c r="K85" s="26">
        <v>0</v>
      </c>
      <c r="L85" s="26">
        <v>0</v>
      </c>
      <c r="M85" s="3"/>
      <c r="N85" s="2"/>
    </row>
    <row r="86" spans="1:16" s="4" customFormat="1" ht="12" x14ac:dyDescent="0.25">
      <c r="A86" s="37"/>
      <c r="B86" s="44"/>
      <c r="C86" s="44"/>
      <c r="D86" s="37"/>
      <c r="E86" s="37"/>
      <c r="F86" s="37"/>
      <c r="G86" s="37"/>
      <c r="H86" s="52"/>
      <c r="I86" s="24" t="s">
        <v>60</v>
      </c>
      <c r="J86" s="24" t="s">
        <v>61</v>
      </c>
      <c r="K86" s="26">
        <v>0</v>
      </c>
      <c r="L86" s="26">
        <v>0</v>
      </c>
      <c r="M86" s="3"/>
      <c r="N86" s="2"/>
      <c r="P86" s="14"/>
    </row>
    <row r="87" spans="1:16" s="4" customFormat="1" ht="12" x14ac:dyDescent="0.25">
      <c r="A87" s="37"/>
      <c r="B87" s="44"/>
      <c r="C87" s="44"/>
      <c r="D87" s="37"/>
      <c r="E87" s="37"/>
      <c r="F87" s="37"/>
      <c r="G87" s="37"/>
      <c r="H87" s="52"/>
      <c r="I87" s="24" t="s">
        <v>60</v>
      </c>
      <c r="J87" s="24" t="s">
        <v>60</v>
      </c>
      <c r="K87" s="26">
        <v>550</v>
      </c>
      <c r="L87" s="26">
        <v>550</v>
      </c>
      <c r="M87" s="3">
        <f t="shared" si="2"/>
        <v>100</v>
      </c>
      <c r="N87" s="2"/>
    </row>
    <row r="88" spans="1:16" s="4" customFormat="1" ht="12" x14ac:dyDescent="0.25">
      <c r="A88" s="37"/>
      <c r="B88" s="44"/>
      <c r="C88" s="44"/>
      <c r="D88" s="37"/>
      <c r="E88" s="37"/>
      <c r="F88" s="37"/>
      <c r="G88" s="37"/>
      <c r="H88" s="52"/>
      <c r="I88" s="24" t="s">
        <v>33</v>
      </c>
      <c r="J88" s="24" t="s">
        <v>34</v>
      </c>
      <c r="K88" s="26">
        <v>11594.4</v>
      </c>
      <c r="L88" s="26">
        <v>11594.4</v>
      </c>
      <c r="M88" s="3">
        <f t="shared" si="2"/>
        <v>100</v>
      </c>
      <c r="N88" s="2"/>
    </row>
    <row r="89" spans="1:16" s="4" customFormat="1" ht="35.25" customHeight="1" x14ac:dyDescent="0.25">
      <c r="A89" s="37"/>
      <c r="B89" s="44"/>
      <c r="C89" s="44"/>
      <c r="D89" s="37"/>
      <c r="E89" s="37"/>
      <c r="F89" s="37"/>
      <c r="G89" s="37"/>
      <c r="H89" s="26" t="s">
        <v>28</v>
      </c>
      <c r="I89" s="24" t="s">
        <v>35</v>
      </c>
      <c r="J89" s="24" t="s">
        <v>35</v>
      </c>
      <c r="K89" s="26">
        <v>6563.9</v>
      </c>
      <c r="L89" s="26">
        <v>6563.9</v>
      </c>
      <c r="M89" s="3"/>
      <c r="N89" s="2"/>
    </row>
    <row r="90" spans="1:16" s="4" customFormat="1" ht="38.25" customHeight="1" x14ac:dyDescent="0.25">
      <c r="A90" s="35" t="s">
        <v>113</v>
      </c>
      <c r="B90" s="35"/>
      <c r="C90" s="35"/>
      <c r="D90" s="35"/>
      <c r="E90" s="35"/>
      <c r="F90" s="35"/>
      <c r="G90" s="35"/>
      <c r="H90" s="26" t="s">
        <v>21</v>
      </c>
      <c r="I90" s="24"/>
      <c r="J90" s="24"/>
      <c r="K90" s="3">
        <f>SUM(K91:K100)</f>
        <v>116004.6</v>
      </c>
      <c r="L90" s="3">
        <f>SUM(L91:L100)</f>
        <v>116004.6</v>
      </c>
      <c r="M90" s="3">
        <f t="shared" si="2"/>
        <v>100</v>
      </c>
      <c r="N90" s="1"/>
    </row>
    <row r="91" spans="1:16" s="4" customFormat="1" ht="14.25" customHeight="1" x14ac:dyDescent="0.25">
      <c r="A91" s="37" t="s">
        <v>70</v>
      </c>
      <c r="B91" s="44" t="s">
        <v>59</v>
      </c>
      <c r="C91" s="44" t="s">
        <v>114</v>
      </c>
      <c r="D91" s="37">
        <v>2018</v>
      </c>
      <c r="E91" s="37"/>
      <c r="F91" s="37" t="s">
        <v>83</v>
      </c>
      <c r="G91" s="37" t="s">
        <v>135</v>
      </c>
      <c r="H91" s="53" t="s">
        <v>26</v>
      </c>
      <c r="I91" s="24" t="s">
        <v>39</v>
      </c>
      <c r="J91" s="24" t="s">
        <v>34</v>
      </c>
      <c r="K91" s="26">
        <v>186</v>
      </c>
      <c r="L91" s="26">
        <v>186</v>
      </c>
      <c r="M91" s="3">
        <f t="shared" si="2"/>
        <v>100</v>
      </c>
      <c r="N91" s="2"/>
    </row>
    <row r="92" spans="1:16" s="4" customFormat="1" ht="12" x14ac:dyDescent="0.25">
      <c r="A92" s="37"/>
      <c r="B92" s="44"/>
      <c r="C92" s="44"/>
      <c r="D92" s="37"/>
      <c r="E92" s="37"/>
      <c r="F92" s="37"/>
      <c r="G92" s="37"/>
      <c r="H92" s="53"/>
      <c r="I92" s="24" t="s">
        <v>60</v>
      </c>
      <c r="J92" s="24" t="s">
        <v>37</v>
      </c>
      <c r="K92" s="26">
        <v>92130.8</v>
      </c>
      <c r="L92" s="26">
        <v>92130.8</v>
      </c>
      <c r="M92" s="3">
        <f t="shared" si="2"/>
        <v>100</v>
      </c>
      <c r="N92" s="2"/>
    </row>
    <row r="93" spans="1:16" s="4" customFormat="1" ht="12" x14ac:dyDescent="0.25">
      <c r="A93" s="37"/>
      <c r="B93" s="44"/>
      <c r="C93" s="44"/>
      <c r="D93" s="37"/>
      <c r="E93" s="37"/>
      <c r="F93" s="37"/>
      <c r="G93" s="37"/>
      <c r="H93" s="53"/>
      <c r="I93" s="24" t="s">
        <v>60</v>
      </c>
      <c r="J93" s="24" t="s">
        <v>34</v>
      </c>
      <c r="K93" s="26">
        <v>9431.7000000000007</v>
      </c>
      <c r="L93" s="26">
        <v>9431.7000000000007</v>
      </c>
      <c r="M93" s="3">
        <f t="shared" si="2"/>
        <v>100</v>
      </c>
      <c r="N93" s="2"/>
    </row>
    <row r="94" spans="1:16" s="4" customFormat="1" ht="12" x14ac:dyDescent="0.25">
      <c r="A94" s="37"/>
      <c r="B94" s="44"/>
      <c r="C94" s="44"/>
      <c r="D94" s="37"/>
      <c r="E94" s="37"/>
      <c r="F94" s="37"/>
      <c r="G94" s="37"/>
      <c r="H94" s="53"/>
      <c r="I94" s="24" t="s">
        <v>60</v>
      </c>
      <c r="J94" s="24" t="s">
        <v>45</v>
      </c>
      <c r="K94" s="26">
        <v>62</v>
      </c>
      <c r="L94" s="26">
        <v>62</v>
      </c>
      <c r="M94" s="3">
        <f t="shared" si="2"/>
        <v>100</v>
      </c>
      <c r="N94" s="2"/>
    </row>
    <row r="95" spans="1:16" s="4" customFormat="1" ht="12" x14ac:dyDescent="0.25">
      <c r="A95" s="37"/>
      <c r="B95" s="44"/>
      <c r="C95" s="44"/>
      <c r="D95" s="37"/>
      <c r="E95" s="37"/>
      <c r="F95" s="37"/>
      <c r="G95" s="37"/>
      <c r="H95" s="53"/>
      <c r="I95" s="24" t="s">
        <v>60</v>
      </c>
      <c r="J95" s="24" t="s">
        <v>36</v>
      </c>
      <c r="K95" s="26">
        <v>124</v>
      </c>
      <c r="L95" s="26">
        <v>124</v>
      </c>
      <c r="M95" s="3">
        <f t="shared" si="2"/>
        <v>100</v>
      </c>
      <c r="N95" s="2"/>
    </row>
    <row r="96" spans="1:16" s="4" customFormat="1" ht="12" x14ac:dyDescent="0.25">
      <c r="A96" s="37"/>
      <c r="B96" s="44"/>
      <c r="C96" s="44"/>
      <c r="D96" s="37"/>
      <c r="E96" s="37"/>
      <c r="F96" s="37"/>
      <c r="G96" s="37"/>
      <c r="H96" s="53"/>
      <c r="I96" s="24" t="s">
        <v>60</v>
      </c>
      <c r="J96" s="24" t="s">
        <v>49</v>
      </c>
      <c r="K96" s="26">
        <v>0</v>
      </c>
      <c r="L96" s="26">
        <v>0</v>
      </c>
      <c r="M96" s="3"/>
      <c r="N96" s="2"/>
    </row>
    <row r="97" spans="1:14" s="4" customFormat="1" ht="12" x14ac:dyDescent="0.25">
      <c r="A97" s="37"/>
      <c r="B97" s="44"/>
      <c r="C97" s="44"/>
      <c r="D97" s="37"/>
      <c r="E97" s="37"/>
      <c r="F97" s="37"/>
      <c r="G97" s="37"/>
      <c r="H97" s="53"/>
      <c r="I97" s="24" t="s">
        <v>60</v>
      </c>
      <c r="J97" s="24" t="s">
        <v>61</v>
      </c>
      <c r="K97" s="26">
        <v>2975.2</v>
      </c>
      <c r="L97" s="26">
        <v>2975.2</v>
      </c>
      <c r="M97" s="3">
        <f t="shared" si="2"/>
        <v>100</v>
      </c>
      <c r="N97" s="2"/>
    </row>
    <row r="98" spans="1:14" s="4" customFormat="1" ht="12" x14ac:dyDescent="0.25">
      <c r="A98" s="37"/>
      <c r="B98" s="44"/>
      <c r="C98" s="44"/>
      <c r="D98" s="37"/>
      <c r="E98" s="37"/>
      <c r="F98" s="37"/>
      <c r="G98" s="37"/>
      <c r="H98" s="53"/>
      <c r="I98" s="24" t="s">
        <v>60</v>
      </c>
      <c r="J98" s="24" t="s">
        <v>60</v>
      </c>
      <c r="K98" s="26">
        <v>4524.8</v>
      </c>
      <c r="L98" s="26">
        <v>4524.8</v>
      </c>
      <c r="M98" s="3">
        <f t="shared" si="2"/>
        <v>100</v>
      </c>
      <c r="N98" s="2"/>
    </row>
    <row r="99" spans="1:14" s="4" customFormat="1" ht="12" x14ac:dyDescent="0.25">
      <c r="A99" s="37"/>
      <c r="B99" s="44"/>
      <c r="C99" s="44"/>
      <c r="D99" s="37"/>
      <c r="E99" s="37"/>
      <c r="F99" s="37"/>
      <c r="G99" s="37"/>
      <c r="H99" s="53"/>
      <c r="I99" s="24" t="s">
        <v>33</v>
      </c>
      <c r="J99" s="24" t="s">
        <v>34</v>
      </c>
      <c r="K99" s="26">
        <v>6570.1</v>
      </c>
      <c r="L99" s="26">
        <v>6570.1</v>
      </c>
      <c r="M99" s="3">
        <f t="shared" ref="M99:M109" si="3">L99/K99*100</f>
        <v>100</v>
      </c>
      <c r="N99" s="2"/>
    </row>
    <row r="100" spans="1:14" s="4" customFormat="1" ht="12" x14ac:dyDescent="0.25">
      <c r="A100" s="37"/>
      <c r="B100" s="44"/>
      <c r="C100" s="44"/>
      <c r="D100" s="37"/>
      <c r="E100" s="37"/>
      <c r="F100" s="37"/>
      <c r="G100" s="37"/>
      <c r="H100" s="53"/>
      <c r="I100" s="24" t="s">
        <v>63</v>
      </c>
      <c r="J100" s="24" t="s">
        <v>37</v>
      </c>
      <c r="K100" s="26">
        <v>0</v>
      </c>
      <c r="L100" s="26">
        <v>0</v>
      </c>
      <c r="M100" s="3"/>
      <c r="N100" s="2"/>
    </row>
    <row r="101" spans="1:14" s="4" customFormat="1" ht="13.5" customHeight="1" x14ac:dyDescent="0.25">
      <c r="A101" s="37"/>
      <c r="B101" s="44"/>
      <c r="C101" s="44"/>
      <c r="D101" s="37"/>
      <c r="E101" s="37"/>
      <c r="F101" s="37"/>
      <c r="G101" s="37"/>
      <c r="H101" s="52" t="s">
        <v>27</v>
      </c>
      <c r="I101" s="24" t="s">
        <v>39</v>
      </c>
      <c r="J101" s="24" t="s">
        <v>34</v>
      </c>
      <c r="K101" s="26">
        <v>186</v>
      </c>
      <c r="L101" s="26">
        <v>186</v>
      </c>
      <c r="M101" s="3">
        <f t="shared" si="3"/>
        <v>100</v>
      </c>
      <c r="N101" s="2"/>
    </row>
    <row r="102" spans="1:14" s="4" customFormat="1" ht="12" x14ac:dyDescent="0.25">
      <c r="A102" s="37"/>
      <c r="B102" s="44"/>
      <c r="C102" s="44"/>
      <c r="D102" s="37"/>
      <c r="E102" s="37"/>
      <c r="F102" s="37"/>
      <c r="G102" s="37"/>
      <c r="H102" s="52"/>
      <c r="I102" s="24" t="s">
        <v>60</v>
      </c>
      <c r="J102" s="24" t="s">
        <v>37</v>
      </c>
      <c r="K102" s="26">
        <v>10145.299999999999</v>
      </c>
      <c r="L102" s="26">
        <v>10145.299999999999</v>
      </c>
      <c r="M102" s="3">
        <f t="shared" si="3"/>
        <v>100</v>
      </c>
      <c r="N102" s="2"/>
    </row>
    <row r="103" spans="1:14" s="4" customFormat="1" ht="12" x14ac:dyDescent="0.25">
      <c r="A103" s="37"/>
      <c r="B103" s="44"/>
      <c r="C103" s="44"/>
      <c r="D103" s="37"/>
      <c r="E103" s="37"/>
      <c r="F103" s="37"/>
      <c r="G103" s="37"/>
      <c r="H103" s="52"/>
      <c r="I103" s="24" t="s">
        <v>60</v>
      </c>
      <c r="J103" s="24" t="s">
        <v>34</v>
      </c>
      <c r="K103" s="26">
        <v>4008.5</v>
      </c>
      <c r="L103" s="26">
        <v>4008.5</v>
      </c>
      <c r="M103" s="3">
        <f t="shared" si="3"/>
        <v>100</v>
      </c>
      <c r="N103" s="2"/>
    </row>
    <row r="104" spans="1:14" s="4" customFormat="1" ht="12" x14ac:dyDescent="0.25">
      <c r="A104" s="37"/>
      <c r="B104" s="44"/>
      <c r="C104" s="44"/>
      <c r="D104" s="37"/>
      <c r="E104" s="37"/>
      <c r="F104" s="37"/>
      <c r="G104" s="37"/>
      <c r="H104" s="52"/>
      <c r="I104" s="24" t="s">
        <v>60</v>
      </c>
      <c r="J104" s="24" t="s">
        <v>45</v>
      </c>
      <c r="K104" s="26">
        <v>62</v>
      </c>
      <c r="L104" s="26">
        <v>62</v>
      </c>
      <c r="M104" s="3">
        <f t="shared" si="3"/>
        <v>100</v>
      </c>
      <c r="N104" s="2"/>
    </row>
    <row r="105" spans="1:14" s="4" customFormat="1" ht="12" x14ac:dyDescent="0.25">
      <c r="A105" s="37"/>
      <c r="B105" s="44"/>
      <c r="C105" s="44"/>
      <c r="D105" s="37"/>
      <c r="E105" s="37"/>
      <c r="F105" s="37"/>
      <c r="G105" s="37"/>
      <c r="H105" s="52"/>
      <c r="I105" s="24" t="s">
        <v>60</v>
      </c>
      <c r="J105" s="24" t="s">
        <v>36</v>
      </c>
      <c r="K105" s="26">
        <v>124</v>
      </c>
      <c r="L105" s="26">
        <v>124</v>
      </c>
      <c r="M105" s="3">
        <f t="shared" si="3"/>
        <v>100</v>
      </c>
      <c r="N105" s="2"/>
    </row>
    <row r="106" spans="1:14" s="4" customFormat="1" ht="12" x14ac:dyDescent="0.25">
      <c r="A106" s="37"/>
      <c r="B106" s="44"/>
      <c r="C106" s="44"/>
      <c r="D106" s="37"/>
      <c r="E106" s="37"/>
      <c r="F106" s="37"/>
      <c r="G106" s="37"/>
      <c r="H106" s="52"/>
      <c r="I106" s="24" t="s">
        <v>60</v>
      </c>
      <c r="J106" s="24" t="s">
        <v>49</v>
      </c>
      <c r="K106" s="26">
        <v>0</v>
      </c>
      <c r="L106" s="26">
        <v>0</v>
      </c>
      <c r="M106" s="3"/>
      <c r="N106" s="2"/>
    </row>
    <row r="107" spans="1:14" s="4" customFormat="1" ht="12" x14ac:dyDescent="0.25">
      <c r="A107" s="37"/>
      <c r="B107" s="44"/>
      <c r="C107" s="44"/>
      <c r="D107" s="37"/>
      <c r="E107" s="37"/>
      <c r="F107" s="37"/>
      <c r="G107" s="37"/>
      <c r="H107" s="52"/>
      <c r="I107" s="24" t="s">
        <v>60</v>
      </c>
      <c r="J107" s="24" t="s">
        <v>61</v>
      </c>
      <c r="K107" s="26">
        <v>2975.2</v>
      </c>
      <c r="L107" s="26">
        <v>2975.2</v>
      </c>
      <c r="M107" s="3">
        <f t="shared" si="3"/>
        <v>100</v>
      </c>
      <c r="N107" s="2"/>
    </row>
    <row r="108" spans="1:14" s="4" customFormat="1" ht="12" x14ac:dyDescent="0.25">
      <c r="A108" s="37"/>
      <c r="B108" s="44"/>
      <c r="C108" s="44"/>
      <c r="D108" s="37"/>
      <c r="E108" s="37"/>
      <c r="F108" s="37"/>
      <c r="G108" s="37"/>
      <c r="H108" s="52"/>
      <c r="I108" s="24" t="s">
        <v>60</v>
      </c>
      <c r="J108" s="24" t="s">
        <v>60</v>
      </c>
      <c r="K108" s="26">
        <v>4524.8</v>
      </c>
      <c r="L108" s="26">
        <v>4524.8</v>
      </c>
      <c r="M108" s="3">
        <f t="shared" si="3"/>
        <v>100</v>
      </c>
      <c r="N108" s="2"/>
    </row>
    <row r="109" spans="1:14" s="4" customFormat="1" ht="12" x14ac:dyDescent="0.25">
      <c r="A109" s="37"/>
      <c r="B109" s="44"/>
      <c r="C109" s="44"/>
      <c r="D109" s="37"/>
      <c r="E109" s="37"/>
      <c r="F109" s="37"/>
      <c r="G109" s="37"/>
      <c r="H109" s="52"/>
      <c r="I109" s="24" t="s">
        <v>33</v>
      </c>
      <c r="J109" s="24" t="s">
        <v>34</v>
      </c>
      <c r="K109" s="26">
        <v>6570.1</v>
      </c>
      <c r="L109" s="26">
        <v>6570.1</v>
      </c>
      <c r="M109" s="3">
        <f t="shared" si="3"/>
        <v>100</v>
      </c>
      <c r="N109" s="2"/>
    </row>
    <row r="110" spans="1:14" s="4" customFormat="1" ht="12" x14ac:dyDescent="0.25">
      <c r="A110" s="37"/>
      <c r="B110" s="44"/>
      <c r="C110" s="44"/>
      <c r="D110" s="37"/>
      <c r="E110" s="37"/>
      <c r="F110" s="37"/>
      <c r="G110" s="37"/>
      <c r="H110" s="52"/>
      <c r="I110" s="24" t="s">
        <v>63</v>
      </c>
      <c r="J110" s="24" t="s">
        <v>37</v>
      </c>
      <c r="K110" s="26">
        <v>0</v>
      </c>
      <c r="L110" s="26">
        <v>0</v>
      </c>
      <c r="M110" s="3"/>
      <c r="N110" s="2"/>
    </row>
    <row r="111" spans="1:14" s="4" customFormat="1" ht="24.75" customHeight="1" x14ac:dyDescent="0.25">
      <c r="A111" s="37"/>
      <c r="B111" s="44"/>
      <c r="C111" s="44"/>
      <c r="D111" s="37"/>
      <c r="E111" s="37"/>
      <c r="F111" s="37"/>
      <c r="G111" s="37"/>
      <c r="H111" s="26" t="s">
        <v>28</v>
      </c>
      <c r="I111" s="24" t="s">
        <v>35</v>
      </c>
      <c r="J111" s="24" t="s">
        <v>35</v>
      </c>
      <c r="K111" s="24" t="s">
        <v>35</v>
      </c>
      <c r="L111" s="24" t="s">
        <v>35</v>
      </c>
      <c r="M111" s="24" t="s">
        <v>35</v>
      </c>
      <c r="N111" s="2"/>
    </row>
    <row r="112" spans="1:14" s="4" customFormat="1" ht="35.25" customHeight="1" x14ac:dyDescent="0.25">
      <c r="A112" s="35" t="s">
        <v>62</v>
      </c>
      <c r="B112" s="35"/>
      <c r="C112" s="35"/>
      <c r="D112" s="35"/>
      <c r="E112" s="35"/>
      <c r="F112" s="35"/>
      <c r="G112" s="35"/>
      <c r="H112" s="26" t="s">
        <v>21</v>
      </c>
      <c r="I112" s="24" t="s">
        <v>38</v>
      </c>
      <c r="J112" s="24" t="s">
        <v>37</v>
      </c>
      <c r="K112" s="3">
        <f>K113+K115</f>
        <v>0</v>
      </c>
      <c r="L112" s="3">
        <f>L113+L115</f>
        <v>0</v>
      </c>
      <c r="M112" s="11">
        <v>0</v>
      </c>
      <c r="N112" s="15"/>
    </row>
    <row r="113" spans="1:14" s="4" customFormat="1" ht="66" customHeight="1" x14ac:dyDescent="0.25">
      <c r="A113" s="37" t="s">
        <v>71</v>
      </c>
      <c r="B113" s="44" t="s">
        <v>125</v>
      </c>
      <c r="C113" s="44" t="s">
        <v>92</v>
      </c>
      <c r="D113" s="37" t="s">
        <v>126</v>
      </c>
      <c r="E113" s="37" t="s">
        <v>40</v>
      </c>
      <c r="F113" s="37" t="s">
        <v>32</v>
      </c>
      <c r="G113" s="37" t="s">
        <v>135</v>
      </c>
      <c r="H113" s="26" t="s">
        <v>26</v>
      </c>
      <c r="I113" s="24" t="s">
        <v>38</v>
      </c>
      <c r="J113" s="24" t="s">
        <v>37</v>
      </c>
      <c r="K113" s="3">
        <v>0</v>
      </c>
      <c r="L113" s="3">
        <v>0</v>
      </c>
      <c r="M113" s="12">
        <v>0</v>
      </c>
      <c r="N113" s="15"/>
    </row>
    <row r="114" spans="1:14" s="4" customFormat="1" ht="53.25" customHeight="1" x14ac:dyDescent="0.25">
      <c r="A114" s="37"/>
      <c r="B114" s="44"/>
      <c r="C114" s="44"/>
      <c r="D114" s="37"/>
      <c r="E114" s="37"/>
      <c r="F114" s="37"/>
      <c r="G114" s="37"/>
      <c r="H114" s="13" t="s">
        <v>27</v>
      </c>
      <c r="I114" s="24" t="s">
        <v>35</v>
      </c>
      <c r="J114" s="24" t="s">
        <v>35</v>
      </c>
      <c r="K114" s="26">
        <v>0</v>
      </c>
      <c r="L114" s="26">
        <v>0</v>
      </c>
      <c r="M114" s="26">
        <v>0</v>
      </c>
      <c r="N114" s="15"/>
    </row>
    <row r="115" spans="1:14" s="4" customFormat="1" ht="69" customHeight="1" x14ac:dyDescent="0.25">
      <c r="A115" s="37"/>
      <c r="B115" s="44"/>
      <c r="C115" s="44"/>
      <c r="D115" s="37"/>
      <c r="E115" s="37"/>
      <c r="F115" s="37"/>
      <c r="G115" s="37"/>
      <c r="H115" s="26" t="s">
        <v>28</v>
      </c>
      <c r="I115" s="24" t="s">
        <v>35</v>
      </c>
      <c r="J115" s="24" t="s">
        <v>35</v>
      </c>
      <c r="K115" s="26">
        <v>0</v>
      </c>
      <c r="L115" s="26">
        <v>0</v>
      </c>
      <c r="M115" s="26">
        <v>0</v>
      </c>
      <c r="N115" s="15"/>
    </row>
    <row r="116" spans="1:14" s="4" customFormat="1" ht="101.25" customHeight="1" x14ac:dyDescent="0.25">
      <c r="A116" s="49" t="s">
        <v>93</v>
      </c>
      <c r="B116" s="50"/>
      <c r="C116" s="50"/>
      <c r="D116" s="50"/>
      <c r="E116" s="50"/>
      <c r="F116" s="50"/>
      <c r="G116" s="51"/>
      <c r="H116" s="26" t="s">
        <v>21</v>
      </c>
      <c r="I116" s="24" t="s">
        <v>33</v>
      </c>
      <c r="J116" s="24" t="s">
        <v>34</v>
      </c>
      <c r="K116" s="12">
        <f>K117+K118+K119</f>
        <v>0</v>
      </c>
      <c r="L116" s="11">
        <f t="shared" ref="L116" si="4">L117+L118+L119</f>
        <v>0</v>
      </c>
      <c r="M116" s="26">
        <v>0</v>
      </c>
      <c r="N116" s="16"/>
    </row>
    <row r="117" spans="1:14" s="4" customFormat="1" ht="102" customHeight="1" x14ac:dyDescent="0.25">
      <c r="A117" s="37" t="s">
        <v>72</v>
      </c>
      <c r="B117" s="44" t="s">
        <v>125</v>
      </c>
      <c r="C117" s="44" t="s">
        <v>94</v>
      </c>
      <c r="D117" s="37" t="s">
        <v>126</v>
      </c>
      <c r="E117" s="37"/>
      <c r="F117" s="37" t="s">
        <v>32</v>
      </c>
      <c r="G117" s="37" t="s">
        <v>135</v>
      </c>
      <c r="H117" s="26" t="s">
        <v>26</v>
      </c>
      <c r="I117" s="24" t="s">
        <v>38</v>
      </c>
      <c r="J117" s="24" t="s">
        <v>37</v>
      </c>
      <c r="K117" s="12">
        <v>0</v>
      </c>
      <c r="L117" s="12">
        <v>0</v>
      </c>
      <c r="M117" s="26">
        <v>0</v>
      </c>
      <c r="N117" s="17"/>
    </row>
    <row r="118" spans="1:14" s="4" customFormat="1" ht="56.25" customHeight="1" x14ac:dyDescent="0.25">
      <c r="A118" s="37"/>
      <c r="B118" s="44"/>
      <c r="C118" s="44"/>
      <c r="D118" s="37"/>
      <c r="E118" s="37"/>
      <c r="F118" s="37"/>
      <c r="G118" s="37"/>
      <c r="H118" s="13" t="s">
        <v>27</v>
      </c>
      <c r="I118" s="24" t="s">
        <v>35</v>
      </c>
      <c r="J118" s="24" t="s">
        <v>35</v>
      </c>
      <c r="K118" s="26">
        <v>0</v>
      </c>
      <c r="L118" s="26">
        <v>0</v>
      </c>
      <c r="M118" s="26">
        <v>0</v>
      </c>
      <c r="N118" s="17"/>
    </row>
    <row r="119" spans="1:14" s="4" customFormat="1" ht="30" customHeight="1" x14ac:dyDescent="0.25">
      <c r="A119" s="37"/>
      <c r="B119" s="44"/>
      <c r="C119" s="44"/>
      <c r="D119" s="37"/>
      <c r="E119" s="37"/>
      <c r="F119" s="37"/>
      <c r="G119" s="37"/>
      <c r="H119" s="26" t="s">
        <v>28</v>
      </c>
      <c r="I119" s="24" t="s">
        <v>35</v>
      </c>
      <c r="J119" s="24" t="s">
        <v>35</v>
      </c>
      <c r="K119" s="26">
        <v>0</v>
      </c>
      <c r="L119" s="26">
        <v>0</v>
      </c>
      <c r="M119" s="26">
        <v>0</v>
      </c>
      <c r="N119" s="17"/>
    </row>
    <row r="120" spans="1:14" s="4" customFormat="1" ht="89.25" customHeight="1" x14ac:dyDescent="0.25">
      <c r="A120" s="35" t="s">
        <v>84</v>
      </c>
      <c r="B120" s="35"/>
      <c r="C120" s="35"/>
      <c r="D120" s="35"/>
      <c r="E120" s="35"/>
      <c r="F120" s="35"/>
      <c r="G120" s="35"/>
      <c r="H120" s="26" t="s">
        <v>21</v>
      </c>
      <c r="I120" s="24" t="s">
        <v>35</v>
      </c>
      <c r="J120" s="24" t="s">
        <v>35</v>
      </c>
      <c r="K120" s="26">
        <f>K121+K123</f>
        <v>9482.6</v>
      </c>
      <c r="L120" s="26">
        <f>L121+L123</f>
        <v>9447.0499999999993</v>
      </c>
      <c r="M120" s="3">
        <f t="shared" ref="M120:M122" si="5">L120/K120*100</f>
        <v>99.625102819901699</v>
      </c>
      <c r="N120" s="1"/>
    </row>
    <row r="121" spans="1:14" s="4" customFormat="1" ht="128.25" customHeight="1" x14ac:dyDescent="0.25">
      <c r="A121" s="37" t="s">
        <v>73</v>
      </c>
      <c r="B121" s="44" t="s">
        <v>127</v>
      </c>
      <c r="C121" s="44" t="s">
        <v>142</v>
      </c>
      <c r="D121" s="37" t="s">
        <v>44</v>
      </c>
      <c r="E121" s="37" t="s">
        <v>44</v>
      </c>
      <c r="F121" s="37" t="s">
        <v>32</v>
      </c>
      <c r="G121" s="37" t="s">
        <v>143</v>
      </c>
      <c r="H121" s="31" t="s">
        <v>26</v>
      </c>
      <c r="I121" s="30" t="s">
        <v>35</v>
      </c>
      <c r="J121" s="30" t="s">
        <v>35</v>
      </c>
      <c r="K121" s="31">
        <v>9482.6</v>
      </c>
      <c r="L121" s="31">
        <v>9447.0499999999993</v>
      </c>
      <c r="M121" s="3">
        <f t="shared" si="5"/>
        <v>99.625102819901699</v>
      </c>
      <c r="N121" s="63" t="s">
        <v>144</v>
      </c>
    </row>
    <row r="122" spans="1:14" s="4" customFormat="1" ht="39" customHeight="1" x14ac:dyDescent="0.25">
      <c r="A122" s="37"/>
      <c r="B122" s="44"/>
      <c r="C122" s="44"/>
      <c r="D122" s="37"/>
      <c r="E122" s="37"/>
      <c r="F122" s="37"/>
      <c r="G122" s="37"/>
      <c r="H122" s="13" t="s">
        <v>27</v>
      </c>
      <c r="I122" s="30" t="s">
        <v>35</v>
      </c>
      <c r="J122" s="30" t="s">
        <v>35</v>
      </c>
      <c r="K122" s="31">
        <v>4050.6</v>
      </c>
      <c r="L122" s="3">
        <v>4050.6</v>
      </c>
      <c r="M122" s="3">
        <f t="shared" si="5"/>
        <v>100</v>
      </c>
      <c r="N122" s="64"/>
    </row>
    <row r="123" spans="1:14" s="4" customFormat="1" ht="36" customHeight="1" x14ac:dyDescent="0.25">
      <c r="A123" s="37"/>
      <c r="B123" s="44"/>
      <c r="C123" s="44"/>
      <c r="D123" s="37"/>
      <c r="E123" s="37"/>
      <c r="F123" s="37"/>
      <c r="G123" s="37"/>
      <c r="H123" s="31" t="s">
        <v>28</v>
      </c>
      <c r="I123" s="30" t="s">
        <v>35</v>
      </c>
      <c r="J123" s="30" t="s">
        <v>35</v>
      </c>
      <c r="K123" s="31">
        <v>0</v>
      </c>
      <c r="L123" s="31">
        <v>0</v>
      </c>
      <c r="M123" s="12">
        <v>0</v>
      </c>
      <c r="N123" s="65"/>
    </row>
    <row r="124" spans="1:14" s="4" customFormat="1" ht="31.5" customHeight="1" x14ac:dyDescent="0.25">
      <c r="A124" s="35" t="s">
        <v>29</v>
      </c>
      <c r="B124" s="35"/>
      <c r="C124" s="35"/>
      <c r="D124" s="35"/>
      <c r="E124" s="35"/>
      <c r="F124" s="35"/>
      <c r="G124" s="35"/>
      <c r="H124" s="26" t="s">
        <v>20</v>
      </c>
      <c r="I124" s="24"/>
      <c r="J124" s="24"/>
      <c r="K124" s="11">
        <f>K125+K129+K133+K137+K141</f>
        <v>41558</v>
      </c>
      <c r="L124" s="11">
        <f>L125+L129+L133+L137+L141</f>
        <v>7775.5</v>
      </c>
      <c r="M124" s="3">
        <f>L124/K124*100</f>
        <v>18.709995668703979</v>
      </c>
      <c r="N124" s="1"/>
    </row>
    <row r="125" spans="1:14" s="4" customFormat="1" ht="31.5" customHeight="1" x14ac:dyDescent="0.25">
      <c r="A125" s="35" t="s">
        <v>41</v>
      </c>
      <c r="B125" s="35"/>
      <c r="C125" s="35"/>
      <c r="D125" s="35"/>
      <c r="E125" s="35"/>
      <c r="F125" s="35"/>
      <c r="G125" s="35"/>
      <c r="H125" s="26" t="s">
        <v>21</v>
      </c>
      <c r="I125" s="24" t="s">
        <v>35</v>
      </c>
      <c r="J125" s="24" t="s">
        <v>35</v>
      </c>
      <c r="K125" s="26">
        <f>K126+K128</f>
        <v>0</v>
      </c>
      <c r="L125" s="26">
        <f>L126+L128</f>
        <v>0</v>
      </c>
      <c r="M125" s="3">
        <v>0</v>
      </c>
      <c r="N125" s="2"/>
    </row>
    <row r="126" spans="1:14" s="4" customFormat="1" ht="73.5" customHeight="1" x14ac:dyDescent="0.25">
      <c r="A126" s="37" t="s">
        <v>74</v>
      </c>
      <c r="B126" s="44" t="s">
        <v>128</v>
      </c>
      <c r="C126" s="37" t="s">
        <v>97</v>
      </c>
      <c r="D126" s="37" t="s">
        <v>104</v>
      </c>
      <c r="E126" s="37"/>
      <c r="F126" s="37"/>
      <c r="G126" s="37" t="s">
        <v>135</v>
      </c>
      <c r="H126" s="26" t="s">
        <v>26</v>
      </c>
      <c r="I126" s="24" t="s">
        <v>39</v>
      </c>
      <c r="J126" s="24" t="s">
        <v>37</v>
      </c>
      <c r="K126" s="26">
        <v>0</v>
      </c>
      <c r="L126" s="26">
        <v>0</v>
      </c>
      <c r="M126" s="3">
        <v>0</v>
      </c>
      <c r="N126" s="2"/>
    </row>
    <row r="127" spans="1:14" s="4" customFormat="1" ht="66.75" customHeight="1" x14ac:dyDescent="0.25">
      <c r="A127" s="37"/>
      <c r="B127" s="44"/>
      <c r="C127" s="37"/>
      <c r="D127" s="37"/>
      <c r="E127" s="37"/>
      <c r="F127" s="37"/>
      <c r="G127" s="37"/>
      <c r="H127" s="13" t="s">
        <v>27</v>
      </c>
      <c r="I127" s="24" t="s">
        <v>39</v>
      </c>
      <c r="J127" s="24" t="s">
        <v>37</v>
      </c>
      <c r="K127" s="26">
        <v>0</v>
      </c>
      <c r="L127" s="26">
        <v>0</v>
      </c>
      <c r="M127" s="3">
        <v>0</v>
      </c>
      <c r="N127" s="2"/>
    </row>
    <row r="128" spans="1:14" s="4" customFormat="1" ht="38.25" customHeight="1" x14ac:dyDescent="0.25">
      <c r="A128" s="37"/>
      <c r="B128" s="44"/>
      <c r="C128" s="37"/>
      <c r="D128" s="37"/>
      <c r="E128" s="37"/>
      <c r="F128" s="37"/>
      <c r="G128" s="37"/>
      <c r="H128" s="26" t="s">
        <v>28</v>
      </c>
      <c r="I128" s="24" t="s">
        <v>35</v>
      </c>
      <c r="J128" s="24" t="s">
        <v>35</v>
      </c>
      <c r="K128" s="26">
        <v>0</v>
      </c>
      <c r="L128" s="26">
        <v>0</v>
      </c>
      <c r="M128" s="26"/>
      <c r="N128" s="2"/>
    </row>
    <row r="129" spans="1:14" s="4" customFormat="1" ht="38.25" customHeight="1" x14ac:dyDescent="0.25">
      <c r="A129" s="35" t="s">
        <v>42</v>
      </c>
      <c r="B129" s="35"/>
      <c r="C129" s="35"/>
      <c r="D129" s="35"/>
      <c r="E129" s="35"/>
      <c r="F129" s="35"/>
      <c r="G129" s="35"/>
      <c r="H129" s="26" t="s">
        <v>21</v>
      </c>
      <c r="I129" s="24" t="s">
        <v>35</v>
      </c>
      <c r="J129" s="24" t="s">
        <v>35</v>
      </c>
      <c r="K129" s="26">
        <f>K130+K132</f>
        <v>0</v>
      </c>
      <c r="L129" s="26">
        <f>L130+L132</f>
        <v>0</v>
      </c>
      <c r="M129" s="26"/>
      <c r="N129" s="2"/>
    </row>
    <row r="130" spans="1:14" s="4" customFormat="1" ht="109.5" customHeight="1" x14ac:dyDescent="0.25">
      <c r="A130" s="37" t="s">
        <v>75</v>
      </c>
      <c r="B130" s="44" t="s">
        <v>128</v>
      </c>
      <c r="C130" s="37" t="s">
        <v>129</v>
      </c>
      <c r="D130" s="37" t="s">
        <v>104</v>
      </c>
      <c r="E130" s="37"/>
      <c r="F130" s="37"/>
      <c r="G130" s="37" t="s">
        <v>135</v>
      </c>
      <c r="H130" s="26" t="s">
        <v>26</v>
      </c>
      <c r="I130" s="24" t="s">
        <v>35</v>
      </c>
      <c r="J130" s="24" t="s">
        <v>35</v>
      </c>
      <c r="K130" s="26">
        <v>0</v>
      </c>
      <c r="L130" s="26">
        <v>0</v>
      </c>
      <c r="M130" s="26"/>
      <c r="N130" s="2"/>
    </row>
    <row r="131" spans="1:14" s="4" customFormat="1" ht="31.5" customHeight="1" x14ac:dyDescent="0.25">
      <c r="A131" s="37"/>
      <c r="B131" s="44"/>
      <c r="C131" s="37"/>
      <c r="D131" s="37"/>
      <c r="E131" s="37"/>
      <c r="F131" s="37"/>
      <c r="G131" s="37"/>
      <c r="H131" s="13" t="s">
        <v>96</v>
      </c>
      <c r="I131" s="24" t="s">
        <v>35</v>
      </c>
      <c r="J131" s="24" t="s">
        <v>35</v>
      </c>
      <c r="K131" s="26">
        <v>0</v>
      </c>
      <c r="L131" s="26">
        <v>0</v>
      </c>
      <c r="M131" s="26"/>
      <c r="N131" s="2"/>
    </row>
    <row r="132" spans="1:14" s="4" customFormat="1" ht="33" customHeight="1" x14ac:dyDescent="0.25">
      <c r="A132" s="37"/>
      <c r="B132" s="44"/>
      <c r="C132" s="37"/>
      <c r="D132" s="37"/>
      <c r="E132" s="37"/>
      <c r="F132" s="37"/>
      <c r="G132" s="37"/>
      <c r="H132" s="26" t="s">
        <v>28</v>
      </c>
      <c r="I132" s="24" t="s">
        <v>35</v>
      </c>
      <c r="J132" s="24" t="s">
        <v>35</v>
      </c>
      <c r="K132" s="26">
        <v>0</v>
      </c>
      <c r="L132" s="26">
        <v>0</v>
      </c>
      <c r="M132" s="26"/>
      <c r="N132" s="2"/>
    </row>
    <row r="133" spans="1:14" s="4" customFormat="1" ht="40.5" customHeight="1" x14ac:dyDescent="0.25">
      <c r="A133" s="35" t="s">
        <v>43</v>
      </c>
      <c r="B133" s="35"/>
      <c r="C133" s="35"/>
      <c r="D133" s="35"/>
      <c r="E133" s="35"/>
      <c r="F133" s="35"/>
      <c r="G133" s="35"/>
      <c r="H133" s="26" t="s">
        <v>21</v>
      </c>
      <c r="I133" s="24"/>
      <c r="J133" s="24"/>
      <c r="K133" s="26">
        <v>34465.300000000003</v>
      </c>
      <c r="L133" s="26">
        <v>682.8</v>
      </c>
      <c r="M133" s="29">
        <f>L133/K133*100</f>
        <v>1.9811230425964661</v>
      </c>
      <c r="N133" s="2"/>
    </row>
    <row r="134" spans="1:14" s="4" customFormat="1" ht="103.5" customHeight="1" x14ac:dyDescent="0.25">
      <c r="A134" s="37" t="s">
        <v>76</v>
      </c>
      <c r="B134" s="44" t="s">
        <v>128</v>
      </c>
      <c r="C134" s="37" t="s">
        <v>139</v>
      </c>
      <c r="D134" s="37" t="s">
        <v>44</v>
      </c>
      <c r="E134" s="37"/>
      <c r="F134" s="37" t="s">
        <v>81</v>
      </c>
      <c r="G134" s="37" t="s">
        <v>145</v>
      </c>
      <c r="H134" s="26" t="s">
        <v>26</v>
      </c>
      <c r="I134" s="24" t="s">
        <v>39</v>
      </c>
      <c r="J134" s="24" t="s">
        <v>45</v>
      </c>
      <c r="K134" s="26">
        <v>34465.300000000003</v>
      </c>
      <c r="L134" s="26">
        <v>34465.300000000003</v>
      </c>
      <c r="M134" s="29">
        <f t="shared" ref="M134:M135" si="6">L134/K134*100</f>
        <v>100</v>
      </c>
      <c r="N134" s="2"/>
    </row>
    <row r="135" spans="1:14" s="4" customFormat="1" ht="39.75" customHeight="1" x14ac:dyDescent="0.25">
      <c r="A135" s="37"/>
      <c r="B135" s="44"/>
      <c r="C135" s="37"/>
      <c r="D135" s="37"/>
      <c r="E135" s="37"/>
      <c r="F135" s="37"/>
      <c r="G135" s="37"/>
      <c r="H135" s="13" t="s">
        <v>27</v>
      </c>
      <c r="I135" s="24" t="s">
        <v>39</v>
      </c>
      <c r="J135" s="24" t="s">
        <v>45</v>
      </c>
      <c r="K135" s="26">
        <v>33431.4</v>
      </c>
      <c r="L135" s="26">
        <v>33431.4</v>
      </c>
      <c r="M135" s="29">
        <f t="shared" si="6"/>
        <v>100</v>
      </c>
      <c r="N135" s="2"/>
    </row>
    <row r="136" spans="1:14" s="4" customFormat="1" ht="38.25" customHeight="1" x14ac:dyDescent="0.25">
      <c r="A136" s="37"/>
      <c r="B136" s="44"/>
      <c r="C136" s="37"/>
      <c r="D136" s="37"/>
      <c r="E136" s="37"/>
      <c r="F136" s="37"/>
      <c r="G136" s="37"/>
      <c r="H136" s="26" t="s">
        <v>28</v>
      </c>
      <c r="I136" s="24" t="s">
        <v>35</v>
      </c>
      <c r="J136" s="24" t="s">
        <v>35</v>
      </c>
      <c r="K136" s="26">
        <v>0</v>
      </c>
      <c r="L136" s="26">
        <v>0</v>
      </c>
      <c r="M136" s="3"/>
      <c r="N136" s="2"/>
    </row>
    <row r="137" spans="1:14" s="4" customFormat="1" ht="40.5" customHeight="1" x14ac:dyDescent="0.25">
      <c r="A137" s="35" t="s">
        <v>46</v>
      </c>
      <c r="B137" s="35"/>
      <c r="C137" s="35"/>
      <c r="D137" s="35"/>
      <c r="E137" s="35"/>
      <c r="F137" s="35"/>
      <c r="G137" s="35"/>
      <c r="H137" s="26" t="s">
        <v>21</v>
      </c>
      <c r="I137" s="24"/>
      <c r="J137" s="24"/>
      <c r="K137" s="26">
        <f>K138+K140</f>
        <v>0</v>
      </c>
      <c r="L137" s="26">
        <f>L138+L140</f>
        <v>0</v>
      </c>
      <c r="M137" s="3"/>
      <c r="N137" s="2"/>
    </row>
    <row r="138" spans="1:14" s="4" customFormat="1" ht="66.75" customHeight="1" x14ac:dyDescent="0.25">
      <c r="A138" s="37" t="s">
        <v>77</v>
      </c>
      <c r="B138" s="38" t="s">
        <v>128</v>
      </c>
      <c r="C138" s="37" t="s">
        <v>47</v>
      </c>
      <c r="D138" s="37" t="s">
        <v>44</v>
      </c>
      <c r="E138" s="37"/>
      <c r="F138" s="37" t="s">
        <v>81</v>
      </c>
      <c r="G138" s="37" t="s">
        <v>145</v>
      </c>
      <c r="H138" s="26" t="s">
        <v>26</v>
      </c>
      <c r="I138" s="24" t="s">
        <v>35</v>
      </c>
      <c r="J138" s="24" t="s">
        <v>35</v>
      </c>
      <c r="K138" s="26">
        <v>0</v>
      </c>
      <c r="L138" s="26">
        <v>0</v>
      </c>
      <c r="M138" s="3"/>
      <c r="N138" s="2"/>
    </row>
    <row r="139" spans="1:14" s="4" customFormat="1" ht="66.75" customHeight="1" x14ac:dyDescent="0.25">
      <c r="A139" s="37"/>
      <c r="B139" s="39"/>
      <c r="C139" s="37"/>
      <c r="D139" s="37"/>
      <c r="E139" s="37"/>
      <c r="F139" s="37"/>
      <c r="G139" s="37"/>
      <c r="H139" s="13" t="s">
        <v>27</v>
      </c>
      <c r="I139" s="24" t="s">
        <v>35</v>
      </c>
      <c r="J139" s="24" t="s">
        <v>35</v>
      </c>
      <c r="K139" s="26">
        <v>0</v>
      </c>
      <c r="L139" s="26">
        <v>0</v>
      </c>
      <c r="M139" s="3"/>
      <c r="N139" s="2"/>
    </row>
    <row r="140" spans="1:14" s="4" customFormat="1" ht="37.5" customHeight="1" x14ac:dyDescent="0.25">
      <c r="A140" s="37"/>
      <c r="B140" s="40"/>
      <c r="C140" s="37"/>
      <c r="D140" s="37"/>
      <c r="E140" s="37"/>
      <c r="F140" s="37"/>
      <c r="G140" s="37"/>
      <c r="H140" s="26" t="s">
        <v>28</v>
      </c>
      <c r="I140" s="24" t="s">
        <v>35</v>
      </c>
      <c r="J140" s="24" t="s">
        <v>35</v>
      </c>
      <c r="K140" s="26">
        <v>0</v>
      </c>
      <c r="L140" s="26">
        <v>0</v>
      </c>
      <c r="M140" s="26"/>
      <c r="N140" s="2"/>
    </row>
    <row r="141" spans="1:14" s="4" customFormat="1" ht="21.75" customHeight="1" x14ac:dyDescent="0.25">
      <c r="A141" s="35" t="s">
        <v>48</v>
      </c>
      <c r="B141" s="35"/>
      <c r="C141" s="35"/>
      <c r="D141" s="35"/>
      <c r="E141" s="35"/>
      <c r="F141" s="35"/>
      <c r="G141" s="35"/>
      <c r="H141" s="26" t="s">
        <v>21</v>
      </c>
      <c r="I141" s="24"/>
      <c r="J141" s="24"/>
      <c r="K141" s="26">
        <f>K142+K144</f>
        <v>7092.7</v>
      </c>
      <c r="L141" s="26">
        <f>L142+L144</f>
        <v>7092.7</v>
      </c>
      <c r="M141" s="29">
        <f t="shared" ref="M141:M144" si="7">L141/K141*100</f>
        <v>100</v>
      </c>
      <c r="N141" s="2"/>
    </row>
    <row r="142" spans="1:14" s="4" customFormat="1" ht="87.75" customHeight="1" x14ac:dyDescent="0.25">
      <c r="A142" s="37" t="s">
        <v>78</v>
      </c>
      <c r="B142" s="38" t="s">
        <v>130</v>
      </c>
      <c r="C142" s="32" t="s">
        <v>131</v>
      </c>
      <c r="D142" s="37" t="s">
        <v>44</v>
      </c>
      <c r="E142" s="37"/>
      <c r="F142" s="37"/>
      <c r="G142" s="37" t="s">
        <v>135</v>
      </c>
      <c r="H142" s="26" t="s">
        <v>26</v>
      </c>
      <c r="I142" s="24" t="s">
        <v>35</v>
      </c>
      <c r="J142" s="24" t="s">
        <v>35</v>
      </c>
      <c r="K142" s="26">
        <v>4207.7</v>
      </c>
      <c r="L142" s="26">
        <v>4207.7</v>
      </c>
      <c r="M142" s="29">
        <f t="shared" si="7"/>
        <v>100</v>
      </c>
      <c r="N142" s="2"/>
    </row>
    <row r="143" spans="1:14" s="4" customFormat="1" ht="87.75" customHeight="1" x14ac:dyDescent="0.25">
      <c r="A143" s="37"/>
      <c r="B143" s="39"/>
      <c r="C143" s="33"/>
      <c r="D143" s="37"/>
      <c r="E143" s="37"/>
      <c r="F143" s="37"/>
      <c r="G143" s="37"/>
      <c r="H143" s="13" t="s">
        <v>27</v>
      </c>
      <c r="I143" s="24" t="s">
        <v>35</v>
      </c>
      <c r="J143" s="24" t="s">
        <v>35</v>
      </c>
      <c r="K143" s="26">
        <v>0</v>
      </c>
      <c r="L143" s="26">
        <v>0</v>
      </c>
      <c r="M143" s="29"/>
      <c r="N143" s="2"/>
    </row>
    <row r="144" spans="1:14" s="4" customFormat="1" ht="93" customHeight="1" x14ac:dyDescent="0.25">
      <c r="A144" s="37"/>
      <c r="B144" s="40"/>
      <c r="C144" s="34"/>
      <c r="D144" s="37"/>
      <c r="E144" s="37"/>
      <c r="F144" s="37"/>
      <c r="G144" s="37"/>
      <c r="H144" s="26" t="s">
        <v>28</v>
      </c>
      <c r="I144" s="24" t="s">
        <v>35</v>
      </c>
      <c r="J144" s="24" t="s">
        <v>35</v>
      </c>
      <c r="K144" s="26">
        <v>2885</v>
      </c>
      <c r="L144" s="26">
        <v>2885</v>
      </c>
      <c r="M144" s="29">
        <f t="shared" si="7"/>
        <v>100</v>
      </c>
      <c r="N144" s="2"/>
    </row>
    <row r="145" spans="1:14" s="4" customFormat="1" ht="37.5" customHeight="1" x14ac:dyDescent="0.25">
      <c r="A145" s="35" t="s">
        <v>30</v>
      </c>
      <c r="B145" s="35"/>
      <c r="C145" s="35"/>
      <c r="D145" s="35"/>
      <c r="E145" s="35"/>
      <c r="F145" s="35"/>
      <c r="G145" s="35"/>
      <c r="H145" s="26" t="s">
        <v>20</v>
      </c>
      <c r="I145" s="24" t="s">
        <v>33</v>
      </c>
      <c r="J145" s="24" t="s">
        <v>45</v>
      </c>
      <c r="K145" s="3">
        <f>K146+K155+K159</f>
        <v>91.05</v>
      </c>
      <c r="L145" s="3">
        <f>L146+L155+L159</f>
        <v>91.05</v>
      </c>
      <c r="M145" s="3">
        <f>L145/K145*100</f>
        <v>100</v>
      </c>
      <c r="N145" s="1"/>
    </row>
    <row r="146" spans="1:14" s="4" customFormat="1" ht="47.25" customHeight="1" x14ac:dyDescent="0.25">
      <c r="A146" s="49" t="s">
        <v>138</v>
      </c>
      <c r="B146" s="50"/>
      <c r="C146" s="50"/>
      <c r="D146" s="50"/>
      <c r="E146" s="50"/>
      <c r="F146" s="50"/>
      <c r="G146" s="51"/>
      <c r="H146" s="26" t="s">
        <v>21</v>
      </c>
      <c r="I146" s="24" t="s">
        <v>35</v>
      </c>
      <c r="J146" s="24" t="s">
        <v>35</v>
      </c>
      <c r="K146" s="3">
        <f>K147+K148+K149+K150+K151+K152+K154</f>
        <v>0</v>
      </c>
      <c r="L146" s="3">
        <f>L147+L148+L149+L150+L151+L152+L154</f>
        <v>0</v>
      </c>
      <c r="M146" s="3"/>
      <c r="N146" s="1"/>
    </row>
    <row r="147" spans="1:14" s="4" customFormat="1" ht="24" customHeight="1" x14ac:dyDescent="0.25">
      <c r="A147" s="37" t="s">
        <v>79</v>
      </c>
      <c r="B147" s="38" t="s">
        <v>132</v>
      </c>
      <c r="C147" s="46" t="s">
        <v>95</v>
      </c>
      <c r="D147" s="37" t="s">
        <v>104</v>
      </c>
      <c r="E147" s="37"/>
      <c r="F147" s="37"/>
      <c r="G147" s="37" t="s">
        <v>135</v>
      </c>
      <c r="H147" s="32" t="s">
        <v>26</v>
      </c>
      <c r="I147" s="18"/>
      <c r="J147" s="18"/>
      <c r="K147" s="26">
        <v>0</v>
      </c>
      <c r="L147" s="26">
        <v>0</v>
      </c>
      <c r="M147" s="3"/>
      <c r="N147" s="2"/>
    </row>
    <row r="148" spans="1:14" s="4" customFormat="1" ht="24" customHeight="1" x14ac:dyDescent="0.25">
      <c r="A148" s="37"/>
      <c r="B148" s="39"/>
      <c r="C148" s="47"/>
      <c r="D148" s="37"/>
      <c r="E148" s="37"/>
      <c r="F148" s="37"/>
      <c r="G148" s="37"/>
      <c r="H148" s="33"/>
      <c r="I148" s="18"/>
      <c r="J148" s="18"/>
      <c r="K148" s="26">
        <v>0</v>
      </c>
      <c r="L148" s="26">
        <v>0</v>
      </c>
      <c r="M148" s="3"/>
      <c r="N148" s="2"/>
    </row>
    <row r="149" spans="1:14" s="4" customFormat="1" ht="24" customHeight="1" x14ac:dyDescent="0.25">
      <c r="A149" s="37"/>
      <c r="B149" s="39"/>
      <c r="C149" s="47"/>
      <c r="D149" s="37"/>
      <c r="E149" s="37"/>
      <c r="F149" s="37"/>
      <c r="G149" s="37"/>
      <c r="H149" s="33"/>
      <c r="I149" s="18"/>
      <c r="J149" s="18"/>
      <c r="K149" s="26">
        <v>0</v>
      </c>
      <c r="L149" s="26">
        <v>0</v>
      </c>
      <c r="M149" s="3"/>
      <c r="N149" s="2"/>
    </row>
    <row r="150" spans="1:14" s="4" customFormat="1" ht="24" customHeight="1" x14ac:dyDescent="0.25">
      <c r="A150" s="37"/>
      <c r="B150" s="39"/>
      <c r="C150" s="47"/>
      <c r="D150" s="37"/>
      <c r="E150" s="37"/>
      <c r="F150" s="37"/>
      <c r="G150" s="37"/>
      <c r="H150" s="33"/>
      <c r="I150" s="18"/>
      <c r="J150" s="18"/>
      <c r="K150" s="26">
        <v>0</v>
      </c>
      <c r="L150" s="26">
        <v>0</v>
      </c>
      <c r="M150" s="3"/>
      <c r="N150" s="2"/>
    </row>
    <row r="151" spans="1:14" s="4" customFormat="1" ht="24" customHeight="1" x14ac:dyDescent="0.25">
      <c r="A151" s="37"/>
      <c r="B151" s="39"/>
      <c r="C151" s="47"/>
      <c r="D151" s="37"/>
      <c r="E151" s="37"/>
      <c r="F151" s="37"/>
      <c r="G151" s="37"/>
      <c r="H151" s="33"/>
      <c r="I151" s="18"/>
      <c r="J151" s="18"/>
      <c r="K151" s="26">
        <v>0</v>
      </c>
      <c r="L151" s="26">
        <v>0</v>
      </c>
      <c r="M151" s="3"/>
      <c r="N151" s="2"/>
    </row>
    <row r="152" spans="1:14" s="4" customFormat="1" ht="21" customHeight="1" x14ac:dyDescent="0.25">
      <c r="A152" s="37"/>
      <c r="B152" s="39"/>
      <c r="C152" s="47"/>
      <c r="D152" s="37"/>
      <c r="E152" s="37"/>
      <c r="F152" s="37"/>
      <c r="G152" s="37"/>
      <c r="H152" s="34"/>
      <c r="I152" s="18"/>
      <c r="J152" s="18"/>
      <c r="K152" s="26">
        <v>0</v>
      </c>
      <c r="L152" s="26">
        <v>0</v>
      </c>
      <c r="M152" s="3"/>
      <c r="N152" s="2"/>
    </row>
    <row r="153" spans="1:14" s="4" customFormat="1" ht="38.25" customHeight="1" x14ac:dyDescent="0.25">
      <c r="A153" s="37"/>
      <c r="B153" s="39"/>
      <c r="C153" s="47"/>
      <c r="D153" s="37"/>
      <c r="E153" s="37"/>
      <c r="F153" s="37"/>
      <c r="G153" s="37"/>
      <c r="H153" s="9" t="s">
        <v>27</v>
      </c>
      <c r="I153" s="24"/>
      <c r="J153" s="24"/>
      <c r="K153" s="26">
        <v>0</v>
      </c>
      <c r="L153" s="26">
        <v>0</v>
      </c>
      <c r="M153" s="3"/>
      <c r="N153" s="2"/>
    </row>
    <row r="154" spans="1:14" s="4" customFormat="1" ht="26.25" customHeight="1" x14ac:dyDescent="0.25">
      <c r="A154" s="37"/>
      <c r="B154" s="40"/>
      <c r="C154" s="48"/>
      <c r="D154" s="37"/>
      <c r="E154" s="37"/>
      <c r="F154" s="37"/>
      <c r="G154" s="37"/>
      <c r="H154" s="26" t="s">
        <v>28</v>
      </c>
      <c r="I154" s="24"/>
      <c r="J154" s="24"/>
      <c r="K154" s="26">
        <v>0</v>
      </c>
      <c r="L154" s="26">
        <v>0</v>
      </c>
      <c r="M154" s="3"/>
      <c r="N154" s="2"/>
    </row>
    <row r="155" spans="1:14" s="4" customFormat="1" ht="29.25" customHeight="1" x14ac:dyDescent="0.25">
      <c r="A155" s="35" t="s">
        <v>85</v>
      </c>
      <c r="B155" s="35"/>
      <c r="C155" s="35"/>
      <c r="D155" s="35"/>
      <c r="E155" s="35"/>
      <c r="F155" s="35"/>
      <c r="G155" s="35"/>
      <c r="H155" s="26" t="s">
        <v>21</v>
      </c>
      <c r="I155" s="24" t="s">
        <v>35</v>
      </c>
      <c r="J155" s="24" t="s">
        <v>35</v>
      </c>
      <c r="K155" s="3">
        <f>K156+K158</f>
        <v>25.5</v>
      </c>
      <c r="L155" s="3">
        <f>L156+L158</f>
        <v>25.5</v>
      </c>
      <c r="M155" s="3">
        <v>0</v>
      </c>
      <c r="N155" s="1"/>
    </row>
    <row r="156" spans="1:14" s="4" customFormat="1" ht="117" customHeight="1" x14ac:dyDescent="0.25">
      <c r="A156" s="37" t="s">
        <v>79</v>
      </c>
      <c r="B156" s="44" t="s">
        <v>132</v>
      </c>
      <c r="C156" s="45" t="s">
        <v>101</v>
      </c>
      <c r="D156" s="37" t="s">
        <v>104</v>
      </c>
      <c r="E156" s="37"/>
      <c r="F156" s="37" t="s">
        <v>98</v>
      </c>
      <c r="G156" s="37" t="s">
        <v>135</v>
      </c>
      <c r="H156" s="17" t="s">
        <v>26</v>
      </c>
      <c r="I156" s="18" t="s">
        <v>33</v>
      </c>
      <c r="J156" s="18" t="s">
        <v>45</v>
      </c>
      <c r="K156" s="26">
        <v>25.5</v>
      </c>
      <c r="L156" s="26">
        <v>25.5</v>
      </c>
      <c r="M156" s="3"/>
      <c r="N156" s="2"/>
    </row>
    <row r="157" spans="1:14" s="4" customFormat="1" ht="50.25" customHeight="1" x14ac:dyDescent="0.25">
      <c r="A157" s="37"/>
      <c r="B157" s="44"/>
      <c r="C157" s="45"/>
      <c r="D157" s="37"/>
      <c r="E157" s="37"/>
      <c r="F157" s="37"/>
      <c r="G157" s="37"/>
      <c r="H157" s="9" t="s">
        <v>27</v>
      </c>
      <c r="I157" s="24" t="s">
        <v>33</v>
      </c>
      <c r="J157" s="24" t="s">
        <v>45</v>
      </c>
      <c r="K157" s="26">
        <v>13.9</v>
      </c>
      <c r="L157" s="26">
        <v>13.9</v>
      </c>
      <c r="M157" s="3"/>
      <c r="N157" s="2"/>
    </row>
    <row r="158" spans="1:14" s="4" customFormat="1" ht="57.75" customHeight="1" x14ac:dyDescent="0.25">
      <c r="A158" s="37"/>
      <c r="B158" s="44"/>
      <c r="C158" s="45"/>
      <c r="D158" s="37"/>
      <c r="E158" s="37"/>
      <c r="F158" s="37"/>
      <c r="G158" s="37"/>
      <c r="H158" s="26" t="s">
        <v>28</v>
      </c>
      <c r="I158" s="24"/>
      <c r="J158" s="24"/>
      <c r="K158" s="26">
        <v>0</v>
      </c>
      <c r="L158" s="26">
        <v>0</v>
      </c>
      <c r="M158" s="3"/>
      <c r="N158" s="2"/>
    </row>
    <row r="159" spans="1:14" s="21" customFormat="1" ht="47.25" customHeight="1" x14ac:dyDescent="0.25">
      <c r="A159" s="35" t="s">
        <v>86</v>
      </c>
      <c r="B159" s="36"/>
      <c r="C159" s="36"/>
      <c r="D159" s="36"/>
      <c r="E159" s="36"/>
      <c r="F159" s="36"/>
      <c r="G159" s="36"/>
      <c r="H159" s="26" t="s">
        <v>21</v>
      </c>
      <c r="I159" s="24" t="s">
        <v>33</v>
      </c>
      <c r="J159" s="24" t="s">
        <v>45</v>
      </c>
      <c r="K159" s="19">
        <f>K160+K162</f>
        <v>65.55</v>
      </c>
      <c r="L159" s="19">
        <f>L160+L162</f>
        <v>65.55</v>
      </c>
      <c r="M159" s="3">
        <f t="shared" ref="M159:M160" si="8">L159/K159*100</f>
        <v>100</v>
      </c>
      <c r="N159" s="1"/>
    </row>
    <row r="160" spans="1:14" s="21" customFormat="1" ht="121.5" customHeight="1" x14ac:dyDescent="0.25">
      <c r="A160" s="37" t="s">
        <v>80</v>
      </c>
      <c r="B160" s="44" t="s">
        <v>132</v>
      </c>
      <c r="C160" s="45" t="s">
        <v>91</v>
      </c>
      <c r="D160" s="37" t="s">
        <v>104</v>
      </c>
      <c r="E160" s="37"/>
      <c r="F160" s="37" t="s">
        <v>98</v>
      </c>
      <c r="G160" s="37" t="s">
        <v>135</v>
      </c>
      <c r="H160" s="26" t="s">
        <v>26</v>
      </c>
      <c r="I160" s="24" t="s">
        <v>33</v>
      </c>
      <c r="J160" s="24" t="s">
        <v>45</v>
      </c>
      <c r="K160" s="20">
        <v>65.55</v>
      </c>
      <c r="L160" s="19">
        <v>65.55</v>
      </c>
      <c r="M160" s="3">
        <f t="shared" si="8"/>
        <v>100</v>
      </c>
      <c r="N160" s="2"/>
    </row>
    <row r="161" spans="1:14" s="21" customFormat="1" ht="48" customHeight="1" x14ac:dyDescent="0.25">
      <c r="A161" s="37"/>
      <c r="B161" s="44"/>
      <c r="C161" s="45"/>
      <c r="D161" s="37"/>
      <c r="E161" s="37"/>
      <c r="F161" s="37"/>
      <c r="G161" s="37"/>
      <c r="H161" s="9" t="s">
        <v>27</v>
      </c>
      <c r="I161" s="17"/>
      <c r="J161" s="17"/>
      <c r="K161" s="22">
        <v>0</v>
      </c>
      <c r="L161" s="22">
        <v>0</v>
      </c>
      <c r="M161" s="3"/>
      <c r="N161" s="2"/>
    </row>
    <row r="162" spans="1:14" s="21" customFormat="1" ht="34.5" customHeight="1" x14ac:dyDescent="0.25">
      <c r="A162" s="37"/>
      <c r="B162" s="44"/>
      <c r="C162" s="45"/>
      <c r="D162" s="37"/>
      <c r="E162" s="37"/>
      <c r="F162" s="37"/>
      <c r="G162" s="37"/>
      <c r="H162" s="26" t="s">
        <v>28</v>
      </c>
      <c r="I162" s="17"/>
      <c r="J162" s="17"/>
      <c r="K162" s="22">
        <v>0</v>
      </c>
      <c r="L162" s="22">
        <v>0</v>
      </c>
      <c r="M162" s="3"/>
      <c r="N162" s="2"/>
    </row>
    <row r="163" spans="1:14" s="21" customFormat="1" ht="23.25" customHeight="1" x14ac:dyDescent="0.25">
      <c r="A163" s="35" t="s">
        <v>99</v>
      </c>
      <c r="B163" s="36"/>
      <c r="C163" s="36"/>
      <c r="D163" s="36"/>
      <c r="E163" s="36"/>
      <c r="F163" s="36"/>
      <c r="G163" s="36"/>
      <c r="H163" s="26" t="s">
        <v>21</v>
      </c>
      <c r="I163" s="24" t="s">
        <v>33</v>
      </c>
      <c r="J163" s="24" t="s">
        <v>45</v>
      </c>
      <c r="K163" s="19">
        <f>K164+K166</f>
        <v>0</v>
      </c>
      <c r="L163" s="19">
        <f>L164+L166</f>
        <v>0</v>
      </c>
      <c r="M163" s="3"/>
      <c r="N163" s="1"/>
    </row>
    <row r="164" spans="1:14" s="21" customFormat="1" ht="127.5" customHeight="1" x14ac:dyDescent="0.25">
      <c r="A164" s="37" t="s">
        <v>80</v>
      </c>
      <c r="B164" s="38" t="s">
        <v>100</v>
      </c>
      <c r="C164" s="41" t="s">
        <v>95</v>
      </c>
      <c r="D164" s="32" t="s">
        <v>122</v>
      </c>
      <c r="E164" s="32" t="s">
        <v>122</v>
      </c>
      <c r="F164" s="32"/>
      <c r="G164" s="32"/>
      <c r="H164" s="26" t="s">
        <v>26</v>
      </c>
      <c r="I164" s="24"/>
      <c r="J164" s="24"/>
      <c r="K164" s="19">
        <v>0</v>
      </c>
      <c r="L164" s="19">
        <v>0</v>
      </c>
      <c r="M164" s="20"/>
      <c r="N164" s="2"/>
    </row>
    <row r="165" spans="1:14" s="21" customFormat="1" ht="48" customHeight="1" x14ac:dyDescent="0.25">
      <c r="A165" s="37"/>
      <c r="B165" s="39"/>
      <c r="C165" s="42"/>
      <c r="D165" s="33"/>
      <c r="E165" s="33"/>
      <c r="F165" s="33"/>
      <c r="G165" s="33"/>
      <c r="H165" s="9" t="s">
        <v>27</v>
      </c>
      <c r="I165" s="17"/>
      <c r="J165" s="17"/>
      <c r="K165" s="22">
        <v>0</v>
      </c>
      <c r="L165" s="22">
        <v>0</v>
      </c>
      <c r="M165" s="23"/>
      <c r="N165" s="2"/>
    </row>
    <row r="166" spans="1:14" s="21" customFormat="1" ht="36.75" customHeight="1" x14ac:dyDescent="0.25">
      <c r="A166" s="37"/>
      <c r="B166" s="40"/>
      <c r="C166" s="43"/>
      <c r="D166" s="34"/>
      <c r="E166" s="34"/>
      <c r="F166" s="34"/>
      <c r="G166" s="34"/>
      <c r="H166" s="26" t="s">
        <v>28</v>
      </c>
      <c r="I166" s="17"/>
      <c r="J166" s="17"/>
      <c r="K166" s="22">
        <v>0</v>
      </c>
      <c r="L166" s="22">
        <v>0</v>
      </c>
      <c r="M166" s="23"/>
      <c r="N166" s="2"/>
    </row>
    <row r="176" spans="1:14" ht="81" customHeight="1" x14ac:dyDescent="0.2"/>
    <row r="177" ht="111" customHeight="1" x14ac:dyDescent="0.2"/>
  </sheetData>
  <mergeCells count="222">
    <mergeCell ref="N121:N123"/>
    <mergeCell ref="D121:D123"/>
    <mergeCell ref="E121:E123"/>
    <mergeCell ref="F121:F123"/>
    <mergeCell ref="E126:E128"/>
    <mergeCell ref="F126:F128"/>
    <mergeCell ref="A130:A132"/>
    <mergeCell ref="E130:E132"/>
    <mergeCell ref="F130:F132"/>
    <mergeCell ref="G130:G132"/>
    <mergeCell ref="B130:B132"/>
    <mergeCell ref="C130:C132"/>
    <mergeCell ref="D130:D132"/>
    <mergeCell ref="G121:G123"/>
    <mergeCell ref="A121:A123"/>
    <mergeCell ref="B121:B123"/>
    <mergeCell ref="C121:C123"/>
    <mergeCell ref="G126:G128"/>
    <mergeCell ref="A126:A128"/>
    <mergeCell ref="B126:B128"/>
    <mergeCell ref="C126:C128"/>
    <mergeCell ref="D126:D128"/>
    <mergeCell ref="H53:H61"/>
    <mergeCell ref="H62:H70"/>
    <mergeCell ref="A90:G90"/>
    <mergeCell ref="H73:H80"/>
    <mergeCell ref="H81:H88"/>
    <mergeCell ref="G73:G89"/>
    <mergeCell ref="A73:A89"/>
    <mergeCell ref="B73:B89"/>
    <mergeCell ref="C73:C89"/>
    <mergeCell ref="D73:D89"/>
    <mergeCell ref="E73:E89"/>
    <mergeCell ref="F73:F89"/>
    <mergeCell ref="A72:G72"/>
    <mergeCell ref="G53:G71"/>
    <mergeCell ref="B53:B71"/>
    <mergeCell ref="C53:C71"/>
    <mergeCell ref="D53:D71"/>
    <mergeCell ref="E53:E71"/>
    <mergeCell ref="F53:F71"/>
    <mergeCell ref="A53:A71"/>
    <mergeCell ref="F18:F20"/>
    <mergeCell ref="G31:G33"/>
    <mergeCell ref="D27:D29"/>
    <mergeCell ref="C27:C29"/>
    <mergeCell ref="B27:B29"/>
    <mergeCell ref="A27:A29"/>
    <mergeCell ref="A48:G48"/>
    <mergeCell ref="G27:G29"/>
    <mergeCell ref="B31:B33"/>
    <mergeCell ref="G23:G25"/>
    <mergeCell ref="A23:A25"/>
    <mergeCell ref="B23:B25"/>
    <mergeCell ref="C23:C25"/>
    <mergeCell ref="D23:D25"/>
    <mergeCell ref="E23:E25"/>
    <mergeCell ref="F23:F25"/>
    <mergeCell ref="A26:G26"/>
    <mergeCell ref="A30:G30"/>
    <mergeCell ref="A34:G34"/>
    <mergeCell ref="G35:G37"/>
    <mergeCell ref="A145:G145"/>
    <mergeCell ref="A129:G129"/>
    <mergeCell ref="A133:G133"/>
    <mergeCell ref="A137:G137"/>
    <mergeCell ref="A141:G141"/>
    <mergeCell ref="A125:G125"/>
    <mergeCell ref="G39:G47"/>
    <mergeCell ref="A113:A115"/>
    <mergeCell ref="B113:B115"/>
    <mergeCell ref="A124:G124"/>
    <mergeCell ref="C113:C115"/>
    <mergeCell ref="D113:D115"/>
    <mergeCell ref="E113:E115"/>
    <mergeCell ref="F113:F115"/>
    <mergeCell ref="E39:E47"/>
    <mergeCell ref="D39:D47"/>
    <mergeCell ref="C39:C47"/>
    <mergeCell ref="G91:G111"/>
    <mergeCell ref="A91:A111"/>
    <mergeCell ref="B91:B111"/>
    <mergeCell ref="C91:C111"/>
    <mergeCell ref="D91:D111"/>
    <mergeCell ref="E91:E111"/>
    <mergeCell ref="F91:F111"/>
    <mergeCell ref="A7:G7"/>
    <mergeCell ref="A21:G21"/>
    <mergeCell ref="B39:B47"/>
    <mergeCell ref="A39:A47"/>
    <mergeCell ref="G113:G115"/>
    <mergeCell ref="F27:F29"/>
    <mergeCell ref="A120:G120"/>
    <mergeCell ref="A38:G38"/>
    <mergeCell ref="A112:G112"/>
    <mergeCell ref="A116:G116"/>
    <mergeCell ref="E9:E11"/>
    <mergeCell ref="F9:F11"/>
    <mergeCell ref="G9:G11"/>
    <mergeCell ref="A13:A16"/>
    <mergeCell ref="B13:B16"/>
    <mergeCell ref="C13:C16"/>
    <mergeCell ref="D13:D16"/>
    <mergeCell ref="E13:E16"/>
    <mergeCell ref="F13:F16"/>
    <mergeCell ref="G13:G16"/>
    <mergeCell ref="A12:G12"/>
    <mergeCell ref="G18:G20"/>
    <mergeCell ref="A18:A20"/>
    <mergeCell ref="B18:B20"/>
    <mergeCell ref="A8:G8"/>
    <mergeCell ref="A17:G17"/>
    <mergeCell ref="A22:G22"/>
    <mergeCell ref="A9:A11"/>
    <mergeCell ref="B9:B11"/>
    <mergeCell ref="C9:C11"/>
    <mergeCell ref="D9:D11"/>
    <mergeCell ref="A52:G52"/>
    <mergeCell ref="G49:G51"/>
    <mergeCell ref="A49:A51"/>
    <mergeCell ref="B49:B51"/>
    <mergeCell ref="C49:C51"/>
    <mergeCell ref="D49:D51"/>
    <mergeCell ref="E49:E51"/>
    <mergeCell ref="F49:F51"/>
    <mergeCell ref="A31:A33"/>
    <mergeCell ref="C31:C33"/>
    <mergeCell ref="D31:D33"/>
    <mergeCell ref="E31:E33"/>
    <mergeCell ref="F31:F33"/>
    <mergeCell ref="E27:E29"/>
    <mergeCell ref="C18:C20"/>
    <mergeCell ref="D18:D20"/>
    <mergeCell ref="E18:E20"/>
    <mergeCell ref="A1:N1"/>
    <mergeCell ref="A3:A5"/>
    <mergeCell ref="B3:B5"/>
    <mergeCell ref="C3:C5"/>
    <mergeCell ref="D4:D5"/>
    <mergeCell ref="E4:E5"/>
    <mergeCell ref="F3:F5"/>
    <mergeCell ref="G3:G5"/>
    <mergeCell ref="N3:N5"/>
    <mergeCell ref="A2:N2"/>
    <mergeCell ref="I3:M3"/>
    <mergeCell ref="I4:J4"/>
    <mergeCell ref="K4:L4"/>
    <mergeCell ref="M4:M5"/>
    <mergeCell ref="H3:H5"/>
    <mergeCell ref="D3:E3"/>
    <mergeCell ref="H43:H46"/>
    <mergeCell ref="F39:F47"/>
    <mergeCell ref="F35:F37"/>
    <mergeCell ref="E35:E37"/>
    <mergeCell ref="D35:D37"/>
    <mergeCell ref="C35:C37"/>
    <mergeCell ref="B35:B37"/>
    <mergeCell ref="A35:A37"/>
    <mergeCell ref="H39:H42"/>
    <mergeCell ref="H101:H110"/>
    <mergeCell ref="H91:H100"/>
    <mergeCell ref="G117:G119"/>
    <mergeCell ref="A117:A119"/>
    <mergeCell ref="B117:B119"/>
    <mergeCell ref="C117:C119"/>
    <mergeCell ref="D117:D119"/>
    <mergeCell ref="E117:E119"/>
    <mergeCell ref="F117:F119"/>
    <mergeCell ref="G156:G158"/>
    <mergeCell ref="F156:F158"/>
    <mergeCell ref="E156:E158"/>
    <mergeCell ref="D156:D158"/>
    <mergeCell ref="B156:B158"/>
    <mergeCell ref="C156:C158"/>
    <mergeCell ref="A146:G146"/>
    <mergeCell ref="A147:A154"/>
    <mergeCell ref="B147:B154"/>
    <mergeCell ref="B134:B136"/>
    <mergeCell ref="C134:C136"/>
    <mergeCell ref="D134:D136"/>
    <mergeCell ref="E134:E136"/>
    <mergeCell ref="F134:F136"/>
    <mergeCell ref="G134:G136"/>
    <mergeCell ref="A142:A144"/>
    <mergeCell ref="B142:B144"/>
    <mergeCell ref="C142:C144"/>
    <mergeCell ref="D142:D144"/>
    <mergeCell ref="E142:E144"/>
    <mergeCell ref="F142:F144"/>
    <mergeCell ref="G142:G144"/>
    <mergeCell ref="G138:G140"/>
    <mergeCell ref="A138:A140"/>
    <mergeCell ref="B138:B140"/>
    <mergeCell ref="C138:C140"/>
    <mergeCell ref="D138:D140"/>
    <mergeCell ref="E138:E140"/>
    <mergeCell ref="F138:F140"/>
    <mergeCell ref="A134:A136"/>
    <mergeCell ref="H147:H152"/>
    <mergeCell ref="A163:G163"/>
    <mergeCell ref="A164:A166"/>
    <mergeCell ref="B164:B166"/>
    <mergeCell ref="C164:C166"/>
    <mergeCell ref="D164:D166"/>
    <mergeCell ref="E164:E166"/>
    <mergeCell ref="F164:F166"/>
    <mergeCell ref="G164:G166"/>
    <mergeCell ref="A160:A162"/>
    <mergeCell ref="B160:B162"/>
    <mergeCell ref="C160:C162"/>
    <mergeCell ref="D160:D162"/>
    <mergeCell ref="E160:E162"/>
    <mergeCell ref="F160:F162"/>
    <mergeCell ref="G160:G162"/>
    <mergeCell ref="A159:G159"/>
    <mergeCell ref="C147:C154"/>
    <mergeCell ref="D147:D154"/>
    <mergeCell ref="E147:E154"/>
    <mergeCell ref="A155:G155"/>
    <mergeCell ref="F147:F154"/>
    <mergeCell ref="G147:G154"/>
    <mergeCell ref="A156:A158"/>
  </mergeCells>
  <pageMargins left="0.11811023622047245" right="0.11811023622047245" top="0.55118110236220474" bottom="0.15748031496062992" header="0.31496062992125984" footer="0.31496062992125984"/>
  <pageSetup paperSize="9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Глухова Оксана Викторовна</dc:creator>
  <cp:lastModifiedBy>Глухова Оксана Викторовна</cp:lastModifiedBy>
  <cp:lastPrinted>2019-10-25T12:20:42Z</cp:lastPrinted>
  <dcterms:created xsi:type="dcterms:W3CDTF">2017-05-19T06:24:36Z</dcterms:created>
  <dcterms:modified xsi:type="dcterms:W3CDTF">2021-01-29T07:58:55Z</dcterms:modified>
</cp:coreProperties>
</file>